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2025 ROK\Załączniki 2025\"/>
    </mc:Choice>
  </mc:AlternateContent>
  <xr:revisionPtr revIDLastSave="0" documentId="13_ncr:1_{468E1295-E55F-4EA2-9EE0-577784C0E208}" xr6:coauthVersionLast="47" xr6:coauthVersionMax="47" xr10:uidLastSave="{00000000-0000-0000-0000-000000000000}"/>
  <bookViews>
    <workbookView xWindow="-120" yWindow="-120" windowWidth="24240" windowHeight="13140" xr2:uid="{10164DD2-10C4-4F88-A114-F23E25741968}"/>
  </bookViews>
  <sheets>
    <sheet name="zał. inwestycyjny roczny" sheetId="1" r:id="rId1"/>
  </sheets>
  <calcPr calcId="181029"/>
</workbook>
</file>

<file path=xl/calcChain.xml><?xml version="1.0" encoding="utf-8"?>
<calcChain xmlns="http://schemas.openxmlformats.org/spreadsheetml/2006/main">
  <c r="H60" i="1" l="1"/>
  <c r="H61" i="1" s="1"/>
  <c r="G60" i="1"/>
  <c r="F60" i="1"/>
  <c r="H59" i="1"/>
  <c r="G59" i="1"/>
  <c r="F59" i="1"/>
  <c r="F61" i="1" s="1"/>
  <c r="H55" i="1"/>
  <c r="G55" i="1"/>
  <c r="F55" i="1"/>
  <c r="H51" i="1"/>
  <c r="G51" i="1"/>
  <c r="F51" i="1"/>
  <c r="F46" i="1"/>
  <c r="G46" i="1"/>
  <c r="H46" i="1"/>
  <c r="F35" i="1"/>
  <c r="G35" i="1"/>
  <c r="H35" i="1"/>
  <c r="L61" i="1"/>
  <c r="K61" i="1"/>
  <c r="H12" i="1"/>
  <c r="G12" i="1"/>
  <c r="F12" i="1"/>
  <c r="I61" i="1"/>
  <c r="M61" i="1"/>
  <c r="F20" i="1"/>
  <c r="G20" i="1"/>
  <c r="G33" i="1"/>
  <c r="F33" i="1"/>
  <c r="G14" i="1"/>
  <c r="H14" i="1"/>
  <c r="F14" i="1"/>
  <c r="G36" i="1"/>
  <c r="H36" i="1"/>
  <c r="F36" i="1"/>
  <c r="G34" i="1"/>
  <c r="F34" i="1"/>
  <c r="G32" i="1"/>
  <c r="H32" i="1"/>
  <c r="F32" i="1"/>
  <c r="H20" i="1"/>
  <c r="G28" i="1"/>
  <c r="H28" i="1"/>
  <c r="F28" i="1"/>
  <c r="H11" i="1"/>
  <c r="G39" i="1"/>
  <c r="H39" i="1" s="1"/>
  <c r="F39" i="1"/>
  <c r="G61" i="1" l="1"/>
</calcChain>
</file>

<file path=xl/sharedStrings.xml><?xml version="1.0" encoding="utf-8"?>
<sst xmlns="http://schemas.openxmlformats.org/spreadsheetml/2006/main" count="280" uniqueCount="99">
  <si>
    <t>Lp.</t>
  </si>
  <si>
    <t>Dział</t>
  </si>
  <si>
    <t>Rozdz.</t>
  </si>
  <si>
    <t>Nazwa zadania inwestycyjnego (w tym w ramach funduszu sołeckiego)</t>
  </si>
  <si>
    <t>Łączne koszty finansowe</t>
  </si>
  <si>
    <t>Planowane wydatki</t>
  </si>
  <si>
    <t>Jednostka organizacyjna realizująca program lub koordynująca wykonanie programu</t>
  </si>
  <si>
    <t>z tego źródła finansowania</t>
  </si>
  <si>
    <t>dochody własne jst</t>
  </si>
  <si>
    <t xml:space="preserve">kredyty, pożyczki, papiery wartościowe </t>
  </si>
  <si>
    <t>przychody bezzwrotne</t>
  </si>
  <si>
    <t>środki pochodzące
z innych  źródeł*</t>
  </si>
  <si>
    <t>środki wymienione
w art. 5 ust. 1 pkt 2 i 3 u.f.p.</t>
  </si>
  <si>
    <t>D.</t>
  </si>
  <si>
    <t>A.      
B.
C.</t>
  </si>
  <si>
    <t>Ogółem</t>
  </si>
  <si>
    <t>x</t>
  </si>
  <si>
    <t>* Wybrać odpowiednie oznaczenie źródła finansowania:</t>
  </si>
  <si>
    <t>D. Przychody zgodnie z paragrafem 950, 951, 957 klasyfikacji budżetowej</t>
  </si>
  <si>
    <t>§</t>
  </si>
  <si>
    <t>A. Dotacje i środki z budżetu państwa (od wojewody mazowieckiego)</t>
  </si>
  <si>
    <t>Wykup nieruchomości</t>
  </si>
  <si>
    <t xml:space="preserve">C. Inne źródła (darowizna od mieszkańców na realizację zadań inwestycyjnych) </t>
  </si>
  <si>
    <t xml:space="preserve">Budowa i przebudowa kanalizacji sanitarnej na terenia Miasta Mława </t>
  </si>
  <si>
    <t>A. 
B.   
C.</t>
  </si>
  <si>
    <t>Inwestycje związane 
z budynkami i lokalami komunalnymi w Mławie</t>
  </si>
  <si>
    <t>Urząd Miasta/ (Wydział GPP)</t>
  </si>
  <si>
    <t>Urząd Miasta/ (Wydział WI)</t>
  </si>
  <si>
    <t>Budowa i przebudowa kanalizacji deszczowej na terenie Miasta Mława</t>
  </si>
  <si>
    <t xml:space="preserve">  </t>
  </si>
  <si>
    <t>B. Środki i dotacje otrzymane od innych jst oraz innych jednostek zaliczanych do sektora finansów publicznych (dofinansowanie z WFOŚiGW)</t>
  </si>
  <si>
    <t>Adaptacja budynku Szkoły Podstawowej Nr 7 w Mławie do wymogów przeciwpożarowych</t>
  </si>
  <si>
    <t>Wydatki na zadania inwestycyjne na 2025 rok nieobjęte wieloletnią prognozą finansową (w zł)</t>
  </si>
  <si>
    <t>rok 2025</t>
  </si>
  <si>
    <t xml:space="preserve">A. 
B.   
C. </t>
  </si>
  <si>
    <t>Zagospodarowanie terenu 15 osiedli na terenie Miasta Mława</t>
  </si>
  <si>
    <t xml:space="preserve">Modernizacja zaplecza bloku żywieniowego w Szkole Podstawowej Nr 2 w Mławie </t>
  </si>
  <si>
    <t xml:space="preserve">Szkoła Podstawowa Nr 6 w Mławie </t>
  </si>
  <si>
    <t>A.1 088 200,00
B.
C.</t>
  </si>
  <si>
    <t xml:space="preserve">Termomodernizacja poprzez wymianę stolarki okiennej w budynku Szkoły Podstawowej Nr 6 w Mławie </t>
  </si>
  <si>
    <t>Modernizacja łazienki w Miejskim Przedszkolu Samorządowym Nr 3 w Mławie</t>
  </si>
  <si>
    <t>Budowa nowej strony internetowej Miejskiego Ośrodka Sportu i Rekreacji w Mławie</t>
  </si>
  <si>
    <t>Zakup serwera na potrzeby Miejskiego Ośrodka Sportu i Rekreacji w Mławie do systemu obsługi basenu, fitness/siłownia, rezerwacji boisk</t>
  </si>
  <si>
    <t>Zakup kosiarki do utrzymania boisk trawiastych na terenie  Miejskiego Ośrodka Sportu i Rekreacji w Mławie</t>
  </si>
  <si>
    <t>A.
B.
C.</t>
  </si>
  <si>
    <t xml:space="preserve">Zakup oprogramowania i wdrożenie systemu zarządzania cmentarzem komunalnym w Mławie </t>
  </si>
  <si>
    <t>Urząd Miasta/ (Wydział  GKM)</t>
  </si>
  <si>
    <t>Urząd Miasta/ (Wydział GKM)</t>
  </si>
  <si>
    <t xml:space="preserve">Przebudowa budynku przy ul. Słowackiego 
w Mławie </t>
  </si>
  <si>
    <t>Miejski Ośrodek Sportu i Rekreacji 
w Mławie</t>
  </si>
  <si>
    <t>Budowa budynku administracyjnego przy ul. Wymyślin w Mławie</t>
  </si>
  <si>
    <t>Termomodernizacja budynku administracyjnego przy ul. Narutowicza 6 w Mławie</t>
  </si>
  <si>
    <t>Modernizacja bazy sportowej na terenia Miasta Mława - etap III</t>
  </si>
  <si>
    <t>Przebudowa obiektów sportowych na terenie Zespołu Placówek Oświatowych Nr 2 w Mławie</t>
  </si>
  <si>
    <t xml:space="preserve">Przebudowa kompleksu sportowego "Moje boisko - ORLIK 2012" przy Szkole Podstawowej Nr 6 i na terenie MOSiR w Mławie </t>
  </si>
  <si>
    <t>Rozbudowa sieci światłowodowej na terenie Miejskiego Ośrodka Sportu i Rekreacji</t>
  </si>
  <si>
    <t xml:space="preserve">Budowa i przebudowa sieci wodociągowej na terenie Miasta Mława </t>
  </si>
  <si>
    <t>Modernizacja sieci alarmowej w Szkole Podstawowej Nr 2</t>
  </si>
  <si>
    <t>Zakup autobusu szkolnego na potrzeby dowozu uczniów do szkół na terenie Miasta Mława</t>
  </si>
  <si>
    <t>A. 500 000,00
B.
C.</t>
  </si>
  <si>
    <t>Modernizacja fundamentów budynku Centrum Usług Społecznych w Mławie przy ul. Lelewela 7</t>
  </si>
  <si>
    <t>Centrum Usług Społecznych</t>
  </si>
  <si>
    <t>Zakup, dostawa 
i montaż wiat przystankowych 
(zielone przystanki)</t>
  </si>
  <si>
    <t>Przebudowa drogi gminnej ul. Glinianej 
w Mławie</t>
  </si>
  <si>
    <t>A. 260 000,00 
B.
C.</t>
  </si>
  <si>
    <t xml:space="preserve">Zespół Placówek Oświatowych Nr 3 w Mławie </t>
  </si>
  <si>
    <t xml:space="preserve">Szkoła Podstawowa Nr 2 w Mławie </t>
  </si>
  <si>
    <t xml:space="preserve">Modernizacja ogrodzenia na terenie Szkoły Podstawowej Nr 6 w Mławie" </t>
  </si>
  <si>
    <t>Budowa ogrodzenia na terenie Szkoły Podstawowej Nr 2 w Mławie</t>
  </si>
  <si>
    <t xml:space="preserve">Budowa chodnika przy nowo powstałych obiektach sportowych na terenie Szkoły Podstawowej Nr 2 w Mławie" </t>
  </si>
  <si>
    <t>Zakup trybun</t>
  </si>
  <si>
    <t>Poprawa warunków termoizolacyjnych poprzez wymianę stolarki okiennej w ZPO 2 w Mławie</t>
  </si>
  <si>
    <t xml:space="preserve">Zespół Placówek Oświatowych Nr 2 w Mławie </t>
  </si>
  <si>
    <t>Budowa i przebudowa punktów świetlnych 
w Mławie</t>
  </si>
  <si>
    <t>Przebudowa - rewitalizacja zabytkowego ratusza w Mławie - etap II</t>
  </si>
  <si>
    <t>Zakup samochodu osobowego na potrzeby Urzędu Miasta Mława</t>
  </si>
  <si>
    <t>Urząd Miasta/ (Wydział ORG)</t>
  </si>
  <si>
    <t>A. 
B.
C.</t>
  </si>
  <si>
    <t xml:space="preserve">Wykonanie dokumentacji projektowej na realizację zadania pn.: „Przebudowa drogi wojewódzkiej nr 587 w zakresie budowy drogi dla pieszych i rowerów na odcinku od ul. Zabrody do ul. Płockiej w Mławie".   </t>
  </si>
  <si>
    <t>A. 
B. 300 000,00   
C.</t>
  </si>
  <si>
    <t>Likwidacja barier architektonicznych w Szkole Podstawowej Nr 6 w Mławie poprzez montaż platformy przyschodowej</t>
  </si>
  <si>
    <t xml:space="preserve">Mława dla czystego powietrza 2025 </t>
  </si>
  <si>
    <t xml:space="preserve">Przebudowa terenu osiedla pomiędzy ulicami Grzebskiego, Płocka i Szawska na terenie osiedla  Śródmieście w Mławie </t>
  </si>
  <si>
    <t xml:space="preserve">Rewitalizacja zbiornika wodnego przy ul. Cegielnia na terenie osiedla Warszawska w Mławie </t>
  </si>
  <si>
    <t xml:space="preserve">Utworzenie parku linowego przy ul. Nowoleśnej na terenie osiedla Wójtostwo w Mławie </t>
  </si>
  <si>
    <t xml:space="preserve">Utworzenie siłowni zewnętrznej przy ul. Słowackiego na terenie osiedla Kościuszki </t>
  </si>
  <si>
    <t xml:space="preserve">Budowa zatoki postojowej przy ul. Marszałkowskiej 4, 6, 8, 10 na terenie osiedla Kopernika w Mławie </t>
  </si>
  <si>
    <t xml:space="preserve">Modernizacja placu zabaw przy ZPO nr 2 na terenie osiedla Obrońców Mławy” </t>
  </si>
  <si>
    <t>Zakup altany oraz innych elementów małej architektury w Parku Solankowym na terenie osiedla Wólka w Mławie</t>
  </si>
  <si>
    <t xml:space="preserve">Utworzenie placu zabaw przy ul. Zacisze na terenie osiedla Kozielsk w Mławie </t>
  </si>
  <si>
    <t>Modernizacja pomieszczeń świetlicy osiedlowej przy ul. Piekiełko 66 na terenie osiedla Piekiełko w Mławie”</t>
  </si>
  <si>
    <t xml:space="preserve">Utwardzenie płytami betonowymi drogi na terenie osiedla Krajewo w Mławie </t>
  </si>
  <si>
    <t>Modernizacja placu zabaw przy Szkole Podstawowej nr 7 w Mławie na terenie osiedla Książąt Mazowieckich</t>
  </si>
  <si>
    <t>Utworzenie integracyjnego placu zabaw przy ul. Sienkiewicza na terenie Osiedla Zawkrze w Mławie</t>
  </si>
  <si>
    <t>Utworzenie integracyjnego placu zabaw na terenie Osiedla Młodych w Mławie</t>
  </si>
  <si>
    <t>Urząd Miasta/ (Wydział WGK)</t>
  </si>
  <si>
    <t xml:space="preserve">Zespół Placówek Ośwaitowych Nr 3 w Mławie </t>
  </si>
  <si>
    <t>Zakup wiat przystankowych na terenie osiedla Andersa w Mławie</t>
  </si>
  <si>
    <t>Załącznik nr 5
do Zarządzenia Nr 215/2025
Rady Miasta Mława 
z dnia 7 padziernik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</si>
</sst>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13" x14ac:knownFonts="1">
    <font>
      <sz val="10"/>
      <name val="Arial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2"/>
      <name val="Century Gothic"/>
      <family val="2"/>
      <charset val="238"/>
    </font>
    <font>
      <i/>
      <sz val="10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color rgb="FFFF0000"/>
      <name val="Times New Roman"/>
      <family val="1"/>
      <charset val="238"/>
    </font>
    <font>
      <sz val="10"/>
      <color rgb="FF00000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4" fontId="7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165" fontId="4" fillId="0" borderId="3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5" fontId="4" fillId="0" borderId="1" xfId="1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indent="18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2113-8443-47ED-A871-1E5ED776D403}">
  <sheetPr>
    <pageSetUpPr fitToPage="1"/>
  </sheetPr>
  <dimension ref="A1:T309"/>
  <sheetViews>
    <sheetView tabSelected="1" view="pageBreakPreview" topLeftCell="A59" zoomScale="90" zoomScaleNormal="90" zoomScaleSheetLayoutView="90" workbookViewId="0">
      <selection activeCell="M65" sqref="M65"/>
    </sheetView>
  </sheetViews>
  <sheetFormatPr defaultColWidth="9.140625" defaultRowHeight="12.75" x14ac:dyDescent="0.2"/>
  <cols>
    <col min="1" max="1" width="3.28515625" style="1" customWidth="1"/>
    <col min="2" max="2" width="5" style="1" customWidth="1"/>
    <col min="3" max="3" width="7" style="1" customWidth="1"/>
    <col min="4" max="4" width="7.140625" style="1" customWidth="1"/>
    <col min="5" max="5" width="25" style="1" customWidth="1"/>
    <col min="6" max="6" width="15.5703125" style="1" customWidth="1"/>
    <col min="7" max="7" width="14" style="1" customWidth="1"/>
    <col min="8" max="8" width="14.42578125" style="1" customWidth="1"/>
    <col min="9" max="9" width="13.28515625" style="1" customWidth="1"/>
    <col min="10" max="10" width="3" style="1" customWidth="1"/>
    <col min="11" max="11" width="12.85546875" style="1" customWidth="1"/>
    <col min="12" max="12" width="14.140625" style="1" customWidth="1"/>
    <col min="13" max="13" width="14.42578125" style="1" customWidth="1"/>
    <col min="14" max="14" width="17.85546875" style="1" customWidth="1"/>
    <col min="15" max="15" width="9.140625" style="1"/>
    <col min="16" max="16" width="13.140625" style="1" bestFit="1" customWidth="1"/>
    <col min="17" max="16384" width="9.140625" style="1"/>
  </cols>
  <sheetData>
    <row r="1" spans="1:20" ht="56.25" customHeight="1" x14ac:dyDescent="0.2">
      <c r="A1" s="5"/>
      <c r="B1" s="5"/>
      <c r="C1" s="5"/>
      <c r="D1" s="5"/>
      <c r="E1" s="5"/>
      <c r="F1" s="5"/>
      <c r="G1" s="5"/>
      <c r="H1" s="5"/>
      <c r="I1" s="5"/>
      <c r="J1" s="56" t="s">
        <v>98</v>
      </c>
      <c r="K1" s="56"/>
      <c r="L1" s="56"/>
      <c r="M1" s="56"/>
      <c r="N1" s="56"/>
    </row>
    <row r="2" spans="1:20" ht="21.75" customHeight="1" x14ac:dyDescent="0.2">
      <c r="A2" s="63" t="s">
        <v>32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5"/>
      <c r="P2"/>
      <c r="R2"/>
      <c r="S2"/>
      <c r="T2"/>
    </row>
    <row r="3" spans="1:20" ht="10.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  <c r="O3" s="5"/>
      <c r="P3"/>
      <c r="R3"/>
      <c r="S3"/>
      <c r="T3"/>
    </row>
    <row r="4" spans="1:20" s="2" customFormat="1" ht="20.100000000000001" customHeight="1" x14ac:dyDescent="0.2">
      <c r="A4" s="51" t="s">
        <v>0</v>
      </c>
      <c r="B4" s="51" t="s">
        <v>1</v>
      </c>
      <c r="C4" s="51" t="s">
        <v>2</v>
      </c>
      <c r="D4" s="53" t="s">
        <v>19</v>
      </c>
      <c r="E4" s="52" t="s">
        <v>3</v>
      </c>
      <c r="F4" s="52" t="s">
        <v>4</v>
      </c>
      <c r="G4" s="52" t="s">
        <v>5</v>
      </c>
      <c r="H4" s="52"/>
      <c r="I4" s="52"/>
      <c r="J4" s="52"/>
      <c r="K4" s="52"/>
      <c r="L4" s="52"/>
      <c r="M4" s="52"/>
      <c r="N4" s="52" t="s">
        <v>6</v>
      </c>
      <c r="O4" s="5"/>
    </row>
    <row r="5" spans="1:20" s="4" customFormat="1" ht="20.100000000000001" customHeight="1" x14ac:dyDescent="0.2">
      <c r="A5" s="51"/>
      <c r="B5" s="51"/>
      <c r="C5" s="51"/>
      <c r="D5" s="54"/>
      <c r="E5" s="52"/>
      <c r="F5" s="52"/>
      <c r="G5" s="52" t="s">
        <v>33</v>
      </c>
      <c r="H5" s="52" t="s">
        <v>7</v>
      </c>
      <c r="I5" s="52"/>
      <c r="J5" s="52"/>
      <c r="K5" s="52"/>
      <c r="L5" s="52"/>
      <c r="M5" s="52"/>
      <c r="N5" s="52"/>
      <c r="O5" s="10"/>
    </row>
    <row r="6" spans="1:20" s="4" customFormat="1" ht="29.25" customHeight="1" x14ac:dyDescent="0.2">
      <c r="A6" s="51"/>
      <c r="B6" s="51"/>
      <c r="C6" s="51"/>
      <c r="D6" s="54"/>
      <c r="E6" s="52"/>
      <c r="F6" s="52"/>
      <c r="G6" s="52"/>
      <c r="H6" s="52" t="s">
        <v>8</v>
      </c>
      <c r="I6" s="52" t="s">
        <v>9</v>
      </c>
      <c r="J6" s="57" t="s">
        <v>10</v>
      </c>
      <c r="K6" s="58"/>
      <c r="L6" s="52" t="s">
        <v>11</v>
      </c>
      <c r="M6" s="52" t="s">
        <v>12</v>
      </c>
      <c r="N6" s="52"/>
      <c r="O6" s="10"/>
    </row>
    <row r="7" spans="1:20" s="4" customFormat="1" ht="20.100000000000001" customHeight="1" x14ac:dyDescent="0.2">
      <c r="A7" s="51"/>
      <c r="B7" s="51"/>
      <c r="C7" s="51"/>
      <c r="D7" s="54"/>
      <c r="E7" s="52"/>
      <c r="F7" s="52"/>
      <c r="G7" s="52"/>
      <c r="H7" s="52"/>
      <c r="I7" s="52"/>
      <c r="J7" s="59"/>
      <c r="K7" s="60"/>
      <c r="L7" s="52"/>
      <c r="M7" s="52"/>
      <c r="N7" s="52"/>
      <c r="O7" s="10"/>
    </row>
    <row r="8" spans="1:20" s="4" customFormat="1" ht="48" customHeight="1" x14ac:dyDescent="0.2">
      <c r="A8" s="51"/>
      <c r="B8" s="51"/>
      <c r="C8" s="51"/>
      <c r="D8" s="55"/>
      <c r="E8" s="52"/>
      <c r="F8" s="52"/>
      <c r="G8" s="52"/>
      <c r="H8" s="52"/>
      <c r="I8" s="52"/>
      <c r="J8" s="61"/>
      <c r="K8" s="62"/>
      <c r="L8" s="52"/>
      <c r="M8" s="52"/>
      <c r="N8" s="52"/>
      <c r="O8" s="10"/>
    </row>
    <row r="9" spans="1:20" s="4" customFormat="1" ht="12" customHeight="1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25"/>
      <c r="K9" s="26">
        <v>10</v>
      </c>
      <c r="L9" s="11">
        <v>11</v>
      </c>
      <c r="M9" s="11">
        <v>12</v>
      </c>
      <c r="N9" s="11">
        <v>13</v>
      </c>
      <c r="O9" s="10"/>
    </row>
    <row r="10" spans="1:20" s="4" customFormat="1" ht="114" customHeight="1" x14ac:dyDescent="0.2">
      <c r="A10" s="11">
        <v>1</v>
      </c>
      <c r="B10" s="11">
        <v>600</v>
      </c>
      <c r="C10" s="11">
        <v>60013</v>
      </c>
      <c r="D10" s="11">
        <v>6050</v>
      </c>
      <c r="E10" s="48" t="s">
        <v>78</v>
      </c>
      <c r="F10" s="49">
        <v>100000</v>
      </c>
      <c r="G10" s="49">
        <v>100000</v>
      </c>
      <c r="H10" s="49">
        <v>100000</v>
      </c>
      <c r="I10" s="15" t="s">
        <v>34</v>
      </c>
      <c r="J10" s="22" t="s">
        <v>13</v>
      </c>
      <c r="K10" s="24"/>
      <c r="L10" s="14" t="s">
        <v>77</v>
      </c>
      <c r="M10" s="11"/>
      <c r="N10" s="18" t="s">
        <v>27</v>
      </c>
      <c r="O10" s="10"/>
    </row>
    <row r="11" spans="1:20" s="4" customFormat="1" ht="40.5" x14ac:dyDescent="0.2">
      <c r="A11" s="11">
        <v>2</v>
      </c>
      <c r="B11" s="11">
        <v>600</v>
      </c>
      <c r="C11" s="11">
        <v>60016</v>
      </c>
      <c r="D11" s="17">
        <v>6050</v>
      </c>
      <c r="E11" s="15" t="s">
        <v>63</v>
      </c>
      <c r="F11" s="45">
        <v>700000</v>
      </c>
      <c r="G11" s="45">
        <v>700000</v>
      </c>
      <c r="H11" s="45">
        <f>G11-260000</f>
        <v>440000</v>
      </c>
      <c r="I11" s="15" t="s">
        <v>34</v>
      </c>
      <c r="J11" s="22" t="s">
        <v>13</v>
      </c>
      <c r="K11" s="24"/>
      <c r="L11" s="14" t="s">
        <v>64</v>
      </c>
      <c r="M11" s="11"/>
      <c r="N11" s="18" t="s">
        <v>27</v>
      </c>
      <c r="O11" s="10"/>
    </row>
    <row r="12" spans="1:20" s="4" customFormat="1" ht="39.75" customHeight="1" x14ac:dyDescent="0.2">
      <c r="A12" s="11">
        <v>3</v>
      </c>
      <c r="B12" s="17">
        <v>700</v>
      </c>
      <c r="C12" s="17">
        <v>70005</v>
      </c>
      <c r="D12" s="17">
        <v>6050</v>
      </c>
      <c r="E12" s="15" t="s">
        <v>21</v>
      </c>
      <c r="F12" s="13">
        <f>1253000+1290000-50000</f>
        <v>2493000</v>
      </c>
      <c r="G12" s="13">
        <f>1253000+1290000-50000</f>
        <v>2493000</v>
      </c>
      <c r="H12" s="13">
        <f>1253000+1290000-50000</f>
        <v>2493000</v>
      </c>
      <c r="I12" s="15" t="s">
        <v>34</v>
      </c>
      <c r="J12" s="22" t="s">
        <v>13</v>
      </c>
      <c r="K12" s="24"/>
      <c r="L12" s="14" t="s">
        <v>14</v>
      </c>
      <c r="M12" s="12"/>
      <c r="N12" s="18" t="s">
        <v>26</v>
      </c>
      <c r="O12" s="10"/>
      <c r="P12" s="7"/>
      <c r="Q12" s="19"/>
      <c r="R12" s="7"/>
      <c r="S12" s="7"/>
      <c r="T12" s="7"/>
    </row>
    <row r="13" spans="1:20" s="4" customFormat="1" ht="51" customHeight="1" x14ac:dyDescent="0.2">
      <c r="A13" s="11">
        <v>4</v>
      </c>
      <c r="B13" s="17">
        <v>700</v>
      </c>
      <c r="C13" s="17">
        <v>70007</v>
      </c>
      <c r="D13" s="17">
        <v>6050</v>
      </c>
      <c r="E13" s="15" t="s">
        <v>25</v>
      </c>
      <c r="F13" s="13">
        <v>400000</v>
      </c>
      <c r="G13" s="13">
        <v>400000</v>
      </c>
      <c r="H13" s="13">
        <v>400000</v>
      </c>
      <c r="I13" s="15" t="s">
        <v>24</v>
      </c>
      <c r="J13" s="22" t="s">
        <v>13</v>
      </c>
      <c r="K13" s="23"/>
      <c r="L13" s="14" t="s">
        <v>14</v>
      </c>
      <c r="M13" s="12"/>
      <c r="N13" s="18" t="s">
        <v>46</v>
      </c>
      <c r="O13" s="10"/>
      <c r="P13" s="7"/>
      <c r="Q13" s="20"/>
      <c r="R13" s="7"/>
      <c r="S13" s="7"/>
      <c r="T13" s="7"/>
    </row>
    <row r="14" spans="1:20" s="4" customFormat="1" ht="51" customHeight="1" x14ac:dyDescent="0.2">
      <c r="A14" s="11">
        <v>5</v>
      </c>
      <c r="B14" s="17">
        <v>750</v>
      </c>
      <c r="C14" s="17">
        <v>75023</v>
      </c>
      <c r="D14" s="17">
        <v>6050</v>
      </c>
      <c r="E14" s="15" t="s">
        <v>50</v>
      </c>
      <c r="F14" s="13">
        <f>135000-135000</f>
        <v>0</v>
      </c>
      <c r="G14" s="13">
        <f>135000-135000</f>
        <v>0</v>
      </c>
      <c r="H14" s="13">
        <f>135000-135000</f>
        <v>0</v>
      </c>
      <c r="I14" s="15" t="s">
        <v>24</v>
      </c>
      <c r="J14" s="22" t="s">
        <v>13</v>
      </c>
      <c r="K14" s="23"/>
      <c r="L14" s="14" t="s">
        <v>14</v>
      </c>
      <c r="M14" s="12"/>
      <c r="N14" s="18" t="s">
        <v>27</v>
      </c>
      <c r="O14" s="10"/>
      <c r="P14" s="7"/>
      <c r="Q14" s="20"/>
      <c r="R14" s="7"/>
      <c r="S14" s="7"/>
      <c r="T14" s="7"/>
    </row>
    <row r="15" spans="1:20" s="4" customFormat="1" ht="61.5" customHeight="1" x14ac:dyDescent="0.2">
      <c r="A15" s="11">
        <v>6</v>
      </c>
      <c r="B15" s="17">
        <v>750</v>
      </c>
      <c r="C15" s="17">
        <v>75023</v>
      </c>
      <c r="D15" s="17">
        <v>6050</v>
      </c>
      <c r="E15" s="15" t="s">
        <v>51</v>
      </c>
      <c r="F15" s="13">
        <v>50000</v>
      </c>
      <c r="G15" s="13">
        <v>50000</v>
      </c>
      <c r="H15" s="13">
        <v>50000</v>
      </c>
      <c r="I15" s="15" t="s">
        <v>24</v>
      </c>
      <c r="J15" s="22" t="s">
        <v>13</v>
      </c>
      <c r="K15" s="23"/>
      <c r="L15" s="14" t="s">
        <v>14</v>
      </c>
      <c r="M15" s="12"/>
      <c r="N15" s="18" t="s">
        <v>27</v>
      </c>
      <c r="O15" s="10"/>
      <c r="P15" s="7"/>
      <c r="Q15" s="20"/>
      <c r="R15" s="7"/>
      <c r="S15" s="7"/>
      <c r="T15" s="7"/>
    </row>
    <row r="16" spans="1:20" s="4" customFormat="1" ht="59.25" customHeight="1" x14ac:dyDescent="0.25">
      <c r="A16" s="11">
        <v>7</v>
      </c>
      <c r="B16" s="17">
        <v>750</v>
      </c>
      <c r="C16" s="17">
        <v>75023</v>
      </c>
      <c r="D16" s="17">
        <v>6050</v>
      </c>
      <c r="E16" s="44" t="s">
        <v>74</v>
      </c>
      <c r="F16" s="13">
        <v>80000</v>
      </c>
      <c r="G16" s="13">
        <v>80000</v>
      </c>
      <c r="H16" s="13">
        <v>80000</v>
      </c>
      <c r="I16" s="15" t="s">
        <v>24</v>
      </c>
      <c r="J16" s="22" t="s">
        <v>13</v>
      </c>
      <c r="K16" s="23"/>
      <c r="L16" s="14" t="s">
        <v>14</v>
      </c>
      <c r="M16" s="12"/>
      <c r="N16" s="18" t="s">
        <v>27</v>
      </c>
      <c r="O16" s="10"/>
      <c r="P16" s="7"/>
      <c r="Q16" s="20"/>
      <c r="R16" s="7"/>
      <c r="S16" s="7"/>
      <c r="T16" s="7"/>
    </row>
    <row r="17" spans="1:20" s="4" customFormat="1" ht="53.25" customHeight="1" x14ac:dyDescent="0.2">
      <c r="A17" s="11">
        <v>8</v>
      </c>
      <c r="B17" s="17">
        <v>750</v>
      </c>
      <c r="C17" s="17">
        <v>75023</v>
      </c>
      <c r="D17" s="17">
        <v>6060</v>
      </c>
      <c r="E17" s="46" t="s">
        <v>75</v>
      </c>
      <c r="F17" s="13">
        <v>130000</v>
      </c>
      <c r="G17" s="13">
        <v>130000</v>
      </c>
      <c r="H17" s="13"/>
      <c r="I17" s="15" t="s">
        <v>24</v>
      </c>
      <c r="J17" s="22" t="s">
        <v>13</v>
      </c>
      <c r="K17" s="23">
        <v>130000</v>
      </c>
      <c r="L17" s="14" t="s">
        <v>14</v>
      </c>
      <c r="M17" s="12"/>
      <c r="N17" s="18" t="s">
        <v>76</v>
      </c>
      <c r="O17" s="10"/>
      <c r="P17" s="7"/>
      <c r="Q17" s="20"/>
      <c r="R17" s="7"/>
      <c r="S17" s="7"/>
      <c r="T17" s="7"/>
    </row>
    <row r="18" spans="1:20" s="27" customFormat="1" ht="88.5" customHeight="1" x14ac:dyDescent="0.2">
      <c r="A18" s="11">
        <v>9</v>
      </c>
      <c r="B18" s="17">
        <v>710</v>
      </c>
      <c r="C18" s="17">
        <v>71095</v>
      </c>
      <c r="D18" s="17">
        <v>6060</v>
      </c>
      <c r="E18" s="15" t="s">
        <v>45</v>
      </c>
      <c r="F18" s="13">
        <v>45000</v>
      </c>
      <c r="G18" s="13">
        <v>45000</v>
      </c>
      <c r="H18" s="13">
        <v>45000</v>
      </c>
      <c r="I18" s="15" t="s">
        <v>24</v>
      </c>
      <c r="J18" s="22" t="s">
        <v>13</v>
      </c>
      <c r="K18" s="23"/>
      <c r="L18" s="14" t="s">
        <v>14</v>
      </c>
      <c r="M18" s="12"/>
      <c r="N18" s="18" t="s">
        <v>46</v>
      </c>
      <c r="O18" s="10"/>
      <c r="P18" s="4"/>
      <c r="Q18" s="20"/>
      <c r="R18" s="4"/>
      <c r="S18" s="4"/>
      <c r="T18" s="4"/>
    </row>
    <row r="19" spans="1:20" s="27" customFormat="1" ht="54" x14ac:dyDescent="0.2">
      <c r="A19" s="11">
        <v>10</v>
      </c>
      <c r="B19" s="17">
        <v>801</v>
      </c>
      <c r="C19" s="17">
        <v>80101</v>
      </c>
      <c r="D19" s="17">
        <v>6050</v>
      </c>
      <c r="E19" s="14" t="s">
        <v>31</v>
      </c>
      <c r="F19" s="13">
        <v>1500000</v>
      </c>
      <c r="G19" s="13">
        <v>1500000</v>
      </c>
      <c r="H19" s="13">
        <v>1500000</v>
      </c>
      <c r="I19" s="15" t="s">
        <v>24</v>
      </c>
      <c r="J19" s="22" t="s">
        <v>13</v>
      </c>
      <c r="K19" s="23"/>
      <c r="L19" s="14" t="s">
        <v>14</v>
      </c>
      <c r="M19" s="12"/>
      <c r="N19" s="18" t="s">
        <v>27</v>
      </c>
      <c r="O19" s="10"/>
      <c r="P19" s="4"/>
      <c r="Q19" s="20"/>
      <c r="R19" s="4"/>
      <c r="S19" s="4"/>
      <c r="T19" s="4"/>
    </row>
    <row r="20" spans="1:20" s="27" customFormat="1" ht="67.5" x14ac:dyDescent="0.2">
      <c r="A20" s="11">
        <v>11</v>
      </c>
      <c r="B20" s="17">
        <v>801</v>
      </c>
      <c r="C20" s="17">
        <v>80101</v>
      </c>
      <c r="D20" s="17">
        <v>6050</v>
      </c>
      <c r="E20" s="14" t="s">
        <v>39</v>
      </c>
      <c r="F20" s="13">
        <f>30000+38400</f>
        <v>68400</v>
      </c>
      <c r="G20" s="13">
        <f>30000+38400</f>
        <v>68400</v>
      </c>
      <c r="H20" s="13">
        <f>30000+38400</f>
        <v>68400</v>
      </c>
      <c r="I20" s="15" t="s">
        <v>24</v>
      </c>
      <c r="J20" s="22" t="s">
        <v>13</v>
      </c>
      <c r="K20" s="23"/>
      <c r="L20" s="14" t="s">
        <v>14</v>
      </c>
      <c r="M20" s="12"/>
      <c r="N20" s="18" t="s">
        <v>37</v>
      </c>
      <c r="O20" s="10"/>
      <c r="P20" s="4"/>
      <c r="Q20" s="20"/>
      <c r="R20" s="4"/>
      <c r="S20" s="4"/>
      <c r="T20" s="4"/>
    </row>
    <row r="21" spans="1:20" s="27" customFormat="1" ht="54" x14ac:dyDescent="0.2">
      <c r="A21" s="11">
        <v>12</v>
      </c>
      <c r="B21" s="17">
        <v>801</v>
      </c>
      <c r="C21" s="17">
        <v>80101</v>
      </c>
      <c r="D21" s="17">
        <v>6050</v>
      </c>
      <c r="E21" s="46" t="s">
        <v>67</v>
      </c>
      <c r="F21" s="13">
        <v>40000</v>
      </c>
      <c r="G21" s="13">
        <v>40000</v>
      </c>
      <c r="H21" s="13">
        <v>40000</v>
      </c>
      <c r="I21" s="15" t="s">
        <v>24</v>
      </c>
      <c r="J21" s="22" t="s">
        <v>13</v>
      </c>
      <c r="K21" s="23"/>
      <c r="L21" s="14" t="s">
        <v>14</v>
      </c>
      <c r="M21" s="12"/>
      <c r="N21" s="18" t="s">
        <v>37</v>
      </c>
      <c r="O21" s="10"/>
      <c r="P21" s="4"/>
      <c r="Q21" s="20"/>
      <c r="R21" s="4"/>
      <c r="S21" s="4"/>
      <c r="T21" s="4"/>
    </row>
    <row r="22" spans="1:20" s="27" customFormat="1" ht="67.5" x14ac:dyDescent="0.25">
      <c r="A22" s="11">
        <v>13</v>
      </c>
      <c r="B22" s="17">
        <v>801</v>
      </c>
      <c r="C22" s="17">
        <v>80101</v>
      </c>
      <c r="D22" s="17">
        <v>6050</v>
      </c>
      <c r="E22" s="40" t="s">
        <v>53</v>
      </c>
      <c r="F22" s="13">
        <v>30000</v>
      </c>
      <c r="G22" s="13">
        <v>30000</v>
      </c>
      <c r="H22" s="13">
        <v>30000</v>
      </c>
      <c r="I22" s="15" t="s">
        <v>24</v>
      </c>
      <c r="J22" s="22" t="s">
        <v>13</v>
      </c>
      <c r="K22" s="23"/>
      <c r="L22" s="14" t="s">
        <v>14</v>
      </c>
      <c r="M22" s="12"/>
      <c r="N22" s="18" t="s">
        <v>27</v>
      </c>
      <c r="O22" s="10"/>
      <c r="P22" s="4"/>
      <c r="Q22" s="20"/>
      <c r="R22" s="4"/>
      <c r="S22" s="4"/>
      <c r="T22" s="4"/>
    </row>
    <row r="23" spans="1:20" s="27" customFormat="1" ht="40.5" x14ac:dyDescent="0.25">
      <c r="A23" s="11">
        <v>14</v>
      </c>
      <c r="B23" s="17">
        <v>801</v>
      </c>
      <c r="C23" s="17">
        <v>80101</v>
      </c>
      <c r="D23" s="17">
        <v>6050</v>
      </c>
      <c r="E23" s="44" t="s">
        <v>57</v>
      </c>
      <c r="F23" s="13">
        <v>39000</v>
      </c>
      <c r="G23" s="13">
        <v>39000</v>
      </c>
      <c r="H23" s="13">
        <v>39000</v>
      </c>
      <c r="I23" s="15" t="s">
        <v>24</v>
      </c>
      <c r="J23" s="22" t="s">
        <v>13</v>
      </c>
      <c r="K23" s="23"/>
      <c r="L23" s="14" t="s">
        <v>14</v>
      </c>
      <c r="M23" s="12"/>
      <c r="N23" s="18" t="s">
        <v>66</v>
      </c>
      <c r="O23" s="10"/>
      <c r="P23" s="4"/>
      <c r="Q23" s="20"/>
      <c r="R23" s="4"/>
      <c r="S23" s="4"/>
      <c r="T23" s="4"/>
    </row>
    <row r="24" spans="1:20" s="27" customFormat="1" ht="54" x14ac:dyDescent="0.25">
      <c r="A24" s="11">
        <v>15</v>
      </c>
      <c r="B24" s="17">
        <v>801</v>
      </c>
      <c r="C24" s="17">
        <v>80101</v>
      </c>
      <c r="D24" s="17">
        <v>6050</v>
      </c>
      <c r="E24" s="39" t="s">
        <v>68</v>
      </c>
      <c r="F24" s="13">
        <v>50000</v>
      </c>
      <c r="G24" s="13">
        <v>50000</v>
      </c>
      <c r="H24" s="13">
        <v>50000</v>
      </c>
      <c r="I24" s="15" t="s">
        <v>24</v>
      </c>
      <c r="J24" s="22" t="s">
        <v>13</v>
      </c>
      <c r="K24" s="23"/>
      <c r="L24" s="14" t="s">
        <v>14</v>
      </c>
      <c r="M24" s="12"/>
      <c r="N24" s="18" t="s">
        <v>66</v>
      </c>
      <c r="O24" s="10"/>
      <c r="P24" s="4"/>
      <c r="Q24" s="20"/>
      <c r="R24" s="4"/>
      <c r="S24" s="4"/>
      <c r="T24" s="4"/>
    </row>
    <row r="25" spans="1:20" s="27" customFormat="1" ht="81" x14ac:dyDescent="0.25">
      <c r="A25" s="11">
        <v>16</v>
      </c>
      <c r="B25" s="17">
        <v>801</v>
      </c>
      <c r="C25" s="17">
        <v>80101</v>
      </c>
      <c r="D25" s="17">
        <v>6050</v>
      </c>
      <c r="E25" s="39" t="s">
        <v>69</v>
      </c>
      <c r="F25" s="13">
        <v>38000</v>
      </c>
      <c r="G25" s="13">
        <v>38000</v>
      </c>
      <c r="H25" s="13">
        <v>38000</v>
      </c>
      <c r="I25" s="15" t="s">
        <v>24</v>
      </c>
      <c r="J25" s="22" t="s">
        <v>13</v>
      </c>
      <c r="K25" s="23"/>
      <c r="L25" s="14" t="s">
        <v>14</v>
      </c>
      <c r="M25" s="12"/>
      <c r="N25" s="18" t="s">
        <v>66</v>
      </c>
      <c r="O25" s="10"/>
      <c r="P25" s="4"/>
      <c r="Q25" s="20"/>
      <c r="R25" s="4"/>
      <c r="S25" s="4"/>
      <c r="T25" s="4"/>
    </row>
    <row r="26" spans="1:20" s="27" customFormat="1" ht="67.5" x14ac:dyDescent="0.25">
      <c r="A26" s="11">
        <v>17</v>
      </c>
      <c r="B26" s="17">
        <v>801</v>
      </c>
      <c r="C26" s="17">
        <v>80101</v>
      </c>
      <c r="D26" s="17">
        <v>6050</v>
      </c>
      <c r="E26" s="39" t="s">
        <v>71</v>
      </c>
      <c r="F26" s="13">
        <v>45856</v>
      </c>
      <c r="G26" s="13">
        <v>45856</v>
      </c>
      <c r="H26" s="13">
        <v>45856</v>
      </c>
      <c r="I26" s="15" t="s">
        <v>24</v>
      </c>
      <c r="J26" s="22" t="s">
        <v>13</v>
      </c>
      <c r="K26" s="23"/>
      <c r="L26" s="14" t="s">
        <v>14</v>
      </c>
      <c r="M26" s="12"/>
      <c r="N26" s="18" t="s">
        <v>72</v>
      </c>
      <c r="O26" s="10"/>
      <c r="P26" s="4"/>
      <c r="Q26" s="20"/>
      <c r="R26" s="4"/>
      <c r="S26" s="4"/>
      <c r="T26" s="4"/>
    </row>
    <row r="27" spans="1:20" s="27" customFormat="1" ht="72" customHeight="1" x14ac:dyDescent="0.25">
      <c r="A27" s="11">
        <v>18</v>
      </c>
      <c r="B27" s="17">
        <v>801</v>
      </c>
      <c r="C27" s="17">
        <v>80101</v>
      </c>
      <c r="D27" s="17">
        <v>6050</v>
      </c>
      <c r="E27" s="39" t="s">
        <v>80</v>
      </c>
      <c r="F27" s="13">
        <v>69144.45</v>
      </c>
      <c r="G27" s="13">
        <v>69144.45</v>
      </c>
      <c r="H27" s="13">
        <v>69144.45</v>
      </c>
      <c r="I27" s="15" t="s">
        <v>24</v>
      </c>
      <c r="J27" s="22" t="s">
        <v>13</v>
      </c>
      <c r="K27" s="23"/>
      <c r="L27" s="14" t="s">
        <v>14</v>
      </c>
      <c r="M27" s="12"/>
      <c r="N27" s="18" t="s">
        <v>37</v>
      </c>
      <c r="O27" s="10"/>
      <c r="P27" s="4"/>
      <c r="Q27" s="20"/>
      <c r="R27" s="4"/>
      <c r="S27" s="4"/>
      <c r="T27" s="4"/>
    </row>
    <row r="28" spans="1:20" s="27" customFormat="1" ht="54" x14ac:dyDescent="0.25">
      <c r="A28" s="11">
        <v>19</v>
      </c>
      <c r="B28" s="17">
        <v>801</v>
      </c>
      <c r="C28" s="17">
        <v>80104</v>
      </c>
      <c r="D28" s="17">
        <v>6050</v>
      </c>
      <c r="E28" s="39" t="s">
        <v>40</v>
      </c>
      <c r="F28" s="13">
        <f>55000-11300</f>
        <v>43700</v>
      </c>
      <c r="G28" s="13">
        <f>55000-11300</f>
        <v>43700</v>
      </c>
      <c r="H28" s="13">
        <f>55000-11300</f>
        <v>43700</v>
      </c>
      <c r="I28" s="15" t="s">
        <v>24</v>
      </c>
      <c r="J28" s="22" t="s">
        <v>13</v>
      </c>
      <c r="K28" s="23"/>
      <c r="L28" s="14" t="s">
        <v>14</v>
      </c>
      <c r="M28" s="12"/>
      <c r="N28" s="18" t="s">
        <v>65</v>
      </c>
      <c r="O28" s="10"/>
      <c r="P28" s="4"/>
      <c r="Q28" s="20"/>
      <c r="R28" s="4"/>
      <c r="S28" s="4"/>
      <c r="T28" s="4"/>
    </row>
    <row r="29" spans="1:20" s="27" customFormat="1" ht="54" x14ac:dyDescent="0.2">
      <c r="A29" s="11">
        <v>20</v>
      </c>
      <c r="B29" s="17">
        <v>801</v>
      </c>
      <c r="C29" s="17">
        <v>80148</v>
      </c>
      <c r="D29" s="17">
        <v>6050</v>
      </c>
      <c r="E29" s="14" t="s">
        <v>36</v>
      </c>
      <c r="F29" s="13">
        <v>23000</v>
      </c>
      <c r="G29" s="13">
        <v>23000</v>
      </c>
      <c r="H29" s="13">
        <v>23000</v>
      </c>
      <c r="I29" s="15" t="s">
        <v>24</v>
      </c>
      <c r="J29" s="22" t="s">
        <v>13</v>
      </c>
      <c r="K29" s="23"/>
      <c r="L29" s="14" t="s">
        <v>14</v>
      </c>
      <c r="M29" s="12"/>
      <c r="N29" s="18" t="s">
        <v>66</v>
      </c>
      <c r="O29" s="10"/>
      <c r="P29" s="4"/>
      <c r="Q29" s="20"/>
      <c r="R29" s="4"/>
      <c r="S29" s="4"/>
      <c r="T29" s="4"/>
    </row>
    <row r="30" spans="1:20" s="27" customFormat="1" ht="67.5" x14ac:dyDescent="0.2">
      <c r="A30" s="11">
        <v>21</v>
      </c>
      <c r="B30" s="17">
        <v>801</v>
      </c>
      <c r="C30" s="17">
        <v>80195</v>
      </c>
      <c r="D30" s="17">
        <v>6060</v>
      </c>
      <c r="E30" s="14" t="s">
        <v>58</v>
      </c>
      <c r="F30" s="13">
        <v>1045500</v>
      </c>
      <c r="G30" s="13">
        <v>1045500</v>
      </c>
      <c r="H30" s="13">
        <v>545500</v>
      </c>
      <c r="I30" s="15" t="s">
        <v>24</v>
      </c>
      <c r="J30" s="22" t="s">
        <v>13</v>
      </c>
      <c r="K30" s="23"/>
      <c r="L30" s="14" t="s">
        <v>59</v>
      </c>
      <c r="M30" s="12"/>
      <c r="N30" s="18" t="s">
        <v>49</v>
      </c>
      <c r="O30" s="10"/>
      <c r="P30" s="4"/>
      <c r="Q30" s="20"/>
      <c r="R30" s="4"/>
      <c r="S30" s="4"/>
      <c r="T30" s="4"/>
    </row>
    <row r="31" spans="1:20" s="27" customFormat="1" ht="67.5" x14ac:dyDescent="0.2">
      <c r="A31" s="11">
        <v>22</v>
      </c>
      <c r="B31" s="17">
        <v>852</v>
      </c>
      <c r="C31" s="17">
        <v>85219</v>
      </c>
      <c r="D31" s="17">
        <v>6050</v>
      </c>
      <c r="E31" s="14" t="s">
        <v>60</v>
      </c>
      <c r="F31" s="13">
        <v>125000</v>
      </c>
      <c r="G31" s="13">
        <v>125000</v>
      </c>
      <c r="H31" s="13">
        <v>125000</v>
      </c>
      <c r="I31" s="15" t="s">
        <v>24</v>
      </c>
      <c r="J31" s="22" t="s">
        <v>13</v>
      </c>
      <c r="K31" s="23"/>
      <c r="L31" s="14" t="s">
        <v>14</v>
      </c>
      <c r="M31" s="12"/>
      <c r="N31" s="18" t="s">
        <v>61</v>
      </c>
      <c r="O31" s="10"/>
      <c r="P31" s="4"/>
      <c r="Q31" s="20"/>
      <c r="R31" s="4"/>
      <c r="S31" s="4"/>
      <c r="T31" s="4"/>
    </row>
    <row r="32" spans="1:20" s="27" customFormat="1" ht="48.75" customHeight="1" x14ac:dyDescent="0.2">
      <c r="A32" s="11">
        <v>23</v>
      </c>
      <c r="B32" s="17">
        <v>900</v>
      </c>
      <c r="C32" s="17">
        <v>90001</v>
      </c>
      <c r="D32" s="17">
        <v>6050</v>
      </c>
      <c r="E32" s="15" t="s">
        <v>23</v>
      </c>
      <c r="F32" s="13">
        <f>600000+1000000</f>
        <v>1600000</v>
      </c>
      <c r="G32" s="13">
        <f>600000+1000000</f>
        <v>1600000</v>
      </c>
      <c r="H32" s="13">
        <f>600000+1000000</f>
        <v>1600000</v>
      </c>
      <c r="I32" s="15" t="s">
        <v>24</v>
      </c>
      <c r="J32" s="22" t="s">
        <v>13</v>
      </c>
      <c r="K32" s="23"/>
      <c r="L32" s="14" t="s">
        <v>14</v>
      </c>
      <c r="M32" s="12"/>
      <c r="N32" s="18" t="s">
        <v>27</v>
      </c>
      <c r="O32" s="10"/>
      <c r="P32" s="4"/>
      <c r="Q32" s="32"/>
      <c r="R32" s="4"/>
      <c r="S32" s="4"/>
      <c r="T32" s="4"/>
    </row>
    <row r="33" spans="1:20" s="27" customFormat="1" ht="40.5" x14ac:dyDescent="0.2">
      <c r="A33" s="11">
        <v>24</v>
      </c>
      <c r="B33" s="17">
        <v>900</v>
      </c>
      <c r="C33" s="17">
        <v>90001</v>
      </c>
      <c r="D33" s="17">
        <v>6050</v>
      </c>
      <c r="E33" s="15" t="s">
        <v>28</v>
      </c>
      <c r="F33" s="13">
        <f>200000+1500000</f>
        <v>1700000</v>
      </c>
      <c r="G33" s="13">
        <f t="shared" ref="G33" si="0">200000+1500000</f>
        <v>1700000</v>
      </c>
      <c r="H33" s="13"/>
      <c r="I33" s="15" t="s">
        <v>24</v>
      </c>
      <c r="J33" s="22" t="s">
        <v>13</v>
      </c>
      <c r="K33" s="23">
        <v>1700000</v>
      </c>
      <c r="L33" s="14" t="s">
        <v>14</v>
      </c>
      <c r="M33" s="12"/>
      <c r="N33" s="18" t="s">
        <v>27</v>
      </c>
      <c r="O33" s="10"/>
      <c r="P33" s="4"/>
      <c r="Q33" s="20"/>
      <c r="R33" s="4"/>
      <c r="S33" s="4"/>
      <c r="T33" s="4"/>
    </row>
    <row r="34" spans="1:20" s="27" customFormat="1" ht="40.5" x14ac:dyDescent="0.2">
      <c r="A34" s="11">
        <v>25</v>
      </c>
      <c r="B34" s="17">
        <v>900</v>
      </c>
      <c r="C34" s="17">
        <v>90001</v>
      </c>
      <c r="D34" s="17">
        <v>6050</v>
      </c>
      <c r="E34" s="15" t="s">
        <v>56</v>
      </c>
      <c r="F34" s="13">
        <f>400000+3000000</f>
        <v>3400000</v>
      </c>
      <c r="G34" s="13">
        <f>400000+3000000</f>
        <v>3400000</v>
      </c>
      <c r="H34" s="13"/>
      <c r="I34" s="14" t="s">
        <v>14</v>
      </c>
      <c r="J34" s="22" t="s">
        <v>13</v>
      </c>
      <c r="K34" s="23">
        <v>3400000</v>
      </c>
      <c r="L34" s="14" t="s">
        <v>14</v>
      </c>
      <c r="M34" s="12"/>
      <c r="N34" s="18" t="s">
        <v>27</v>
      </c>
      <c r="O34" s="10"/>
      <c r="P34" s="4"/>
      <c r="Q34" s="20"/>
      <c r="R34" s="4"/>
      <c r="S34" s="4"/>
      <c r="T34" s="4"/>
    </row>
    <row r="35" spans="1:20" s="27" customFormat="1" ht="40.5" x14ac:dyDescent="0.2">
      <c r="A35" s="11">
        <v>26</v>
      </c>
      <c r="B35" s="17">
        <v>900</v>
      </c>
      <c r="C35" s="17">
        <v>90005</v>
      </c>
      <c r="D35" s="17">
        <v>6050</v>
      </c>
      <c r="E35" s="15" t="s">
        <v>81</v>
      </c>
      <c r="F35" s="13">
        <f>470000+37000</f>
        <v>507000</v>
      </c>
      <c r="G35" s="13">
        <f>470000+37000</f>
        <v>507000</v>
      </c>
      <c r="H35" s="13">
        <f>170000+37000</f>
        <v>207000</v>
      </c>
      <c r="I35" s="15" t="s">
        <v>24</v>
      </c>
      <c r="J35" s="22" t="s">
        <v>13</v>
      </c>
      <c r="K35" s="23"/>
      <c r="L35" s="15" t="s">
        <v>79</v>
      </c>
      <c r="M35" s="12"/>
      <c r="N35" s="18" t="s">
        <v>47</v>
      </c>
      <c r="O35" s="10"/>
      <c r="P35" s="4"/>
      <c r="Q35" s="20"/>
      <c r="R35" s="4"/>
      <c r="S35" s="4"/>
      <c r="T35" s="4"/>
    </row>
    <row r="36" spans="1:20" s="27" customFormat="1" ht="51.75" customHeight="1" x14ac:dyDescent="0.2">
      <c r="A36" s="11">
        <v>27</v>
      </c>
      <c r="B36" s="17">
        <v>900</v>
      </c>
      <c r="C36" s="17">
        <v>90015</v>
      </c>
      <c r="D36" s="17">
        <v>6050</v>
      </c>
      <c r="E36" s="15" t="s">
        <v>73</v>
      </c>
      <c r="F36" s="13">
        <f>300000+500000</f>
        <v>800000</v>
      </c>
      <c r="G36" s="13">
        <f>300000+500000</f>
        <v>800000</v>
      </c>
      <c r="H36" s="13">
        <f>300000+500000</f>
        <v>800000</v>
      </c>
      <c r="I36" s="15" t="s">
        <v>24</v>
      </c>
      <c r="J36" s="22" t="s">
        <v>13</v>
      </c>
      <c r="K36" s="23" t="s">
        <v>29</v>
      </c>
      <c r="L36" s="14" t="s">
        <v>14</v>
      </c>
      <c r="M36" s="12"/>
      <c r="N36" s="18" t="s">
        <v>27</v>
      </c>
      <c r="O36" s="10"/>
      <c r="P36" s="4"/>
      <c r="Q36" s="32"/>
      <c r="R36" s="4"/>
      <c r="S36" s="4"/>
      <c r="T36" s="4"/>
    </row>
    <row r="37" spans="1:20" s="27" customFormat="1" ht="51" customHeight="1" x14ac:dyDescent="0.2">
      <c r="A37" s="11">
        <v>28</v>
      </c>
      <c r="B37" s="33">
        <v>900</v>
      </c>
      <c r="C37" s="33">
        <v>90095</v>
      </c>
      <c r="D37" s="34">
        <v>6050</v>
      </c>
      <c r="E37" s="35" t="s">
        <v>48</v>
      </c>
      <c r="F37" s="13">
        <v>100000</v>
      </c>
      <c r="G37" s="13">
        <v>100000</v>
      </c>
      <c r="H37" s="13">
        <v>100000</v>
      </c>
      <c r="I37" s="15" t="s">
        <v>24</v>
      </c>
      <c r="J37" s="22" t="s">
        <v>13</v>
      </c>
      <c r="K37" s="36"/>
      <c r="L37" s="14" t="s">
        <v>14</v>
      </c>
      <c r="M37" s="17"/>
      <c r="N37" s="37" t="s">
        <v>27</v>
      </c>
      <c r="O37" s="10"/>
      <c r="P37" s="4"/>
      <c r="Q37" s="32"/>
      <c r="R37" s="4"/>
      <c r="S37" s="4"/>
      <c r="T37" s="4"/>
    </row>
    <row r="38" spans="1:20" s="27" customFormat="1" ht="57.75" customHeight="1" x14ac:dyDescent="0.2">
      <c r="A38" s="11">
        <v>29</v>
      </c>
      <c r="B38" s="17">
        <v>900</v>
      </c>
      <c r="C38" s="17">
        <v>90095</v>
      </c>
      <c r="D38" s="17">
        <v>6060</v>
      </c>
      <c r="E38" s="15" t="s">
        <v>62</v>
      </c>
      <c r="F38" s="13">
        <v>250000</v>
      </c>
      <c r="G38" s="13">
        <v>250000</v>
      </c>
      <c r="H38" s="13">
        <v>250000</v>
      </c>
      <c r="I38" s="15" t="s">
        <v>24</v>
      </c>
      <c r="J38" s="22" t="s">
        <v>13</v>
      </c>
      <c r="K38" s="23"/>
      <c r="L38" s="14" t="s">
        <v>14</v>
      </c>
      <c r="M38" s="12"/>
      <c r="N38" s="18" t="s">
        <v>47</v>
      </c>
      <c r="O38" s="10"/>
      <c r="P38" s="4"/>
      <c r="Q38" s="20"/>
      <c r="R38" s="4"/>
      <c r="S38" s="4"/>
      <c r="T38" s="4"/>
    </row>
    <row r="39" spans="1:20" s="27" customFormat="1" ht="67.5" x14ac:dyDescent="0.2">
      <c r="A39" s="11">
        <v>30</v>
      </c>
      <c r="B39" s="17">
        <v>926</v>
      </c>
      <c r="C39" s="17">
        <v>92601</v>
      </c>
      <c r="D39" s="17">
        <v>6050</v>
      </c>
      <c r="E39" s="15" t="s">
        <v>54</v>
      </c>
      <c r="F39" s="13">
        <f>2150000+120000+130000</f>
        <v>2400000</v>
      </c>
      <c r="G39" s="13">
        <f>2150000+120000+130000</f>
        <v>2400000</v>
      </c>
      <c r="H39" s="13">
        <f>G39-1088200</f>
        <v>1311800</v>
      </c>
      <c r="I39" s="15" t="s">
        <v>24</v>
      </c>
      <c r="J39" s="22" t="s">
        <v>13</v>
      </c>
      <c r="K39" s="38"/>
      <c r="L39" s="14" t="s">
        <v>38</v>
      </c>
      <c r="M39" s="12"/>
      <c r="N39" s="18" t="s">
        <v>27</v>
      </c>
      <c r="O39" s="10"/>
      <c r="P39" s="21"/>
      <c r="Q39" s="20"/>
      <c r="R39" s="4"/>
      <c r="S39" s="4"/>
      <c r="T39" s="4"/>
    </row>
    <row r="40" spans="1:20" s="27" customFormat="1" ht="40.5" x14ac:dyDescent="0.2">
      <c r="A40" s="11">
        <v>31</v>
      </c>
      <c r="B40" s="17">
        <v>926</v>
      </c>
      <c r="C40" s="17">
        <v>92601</v>
      </c>
      <c r="D40" s="17">
        <v>6050</v>
      </c>
      <c r="E40" s="15" t="s">
        <v>52</v>
      </c>
      <c r="F40" s="13">
        <v>100000</v>
      </c>
      <c r="G40" s="13">
        <v>100000</v>
      </c>
      <c r="H40" s="13">
        <v>100000</v>
      </c>
      <c r="I40" s="15" t="s">
        <v>24</v>
      </c>
      <c r="J40" s="22" t="s">
        <v>13</v>
      </c>
      <c r="K40" s="38"/>
      <c r="L40" s="14" t="s">
        <v>44</v>
      </c>
      <c r="M40" s="12"/>
      <c r="N40" s="18" t="s">
        <v>27</v>
      </c>
      <c r="O40" s="10"/>
      <c r="P40" s="21"/>
      <c r="Q40" s="20"/>
      <c r="R40" s="4"/>
      <c r="S40" s="4"/>
      <c r="T40" s="4"/>
    </row>
    <row r="41" spans="1:20" s="27" customFormat="1" ht="81" x14ac:dyDescent="0.2">
      <c r="A41" s="11">
        <v>32</v>
      </c>
      <c r="B41" s="17">
        <v>926</v>
      </c>
      <c r="C41" s="17">
        <v>92604</v>
      </c>
      <c r="D41" s="17">
        <v>6060</v>
      </c>
      <c r="E41" s="15" t="s">
        <v>43</v>
      </c>
      <c r="F41" s="13">
        <v>25000</v>
      </c>
      <c r="G41" s="13">
        <v>25000</v>
      </c>
      <c r="H41" s="13">
        <v>25000</v>
      </c>
      <c r="I41" s="15" t="s">
        <v>24</v>
      </c>
      <c r="J41" s="22" t="s">
        <v>13</v>
      </c>
      <c r="K41" s="38"/>
      <c r="L41" s="14" t="s">
        <v>44</v>
      </c>
      <c r="M41" s="12"/>
      <c r="N41" s="37" t="s">
        <v>49</v>
      </c>
      <c r="O41" s="10"/>
      <c r="P41" s="4"/>
      <c r="Q41" s="20"/>
      <c r="R41" s="4"/>
      <c r="S41" s="4"/>
      <c r="T41" s="4"/>
    </row>
    <row r="42" spans="1:20" s="27" customFormat="1" ht="54" x14ac:dyDescent="0.2">
      <c r="A42" s="11">
        <v>33</v>
      </c>
      <c r="B42" s="17">
        <v>926</v>
      </c>
      <c r="C42" s="17">
        <v>92604</v>
      </c>
      <c r="D42" s="17">
        <v>6050</v>
      </c>
      <c r="E42" s="15" t="s">
        <v>41</v>
      </c>
      <c r="F42" s="13">
        <v>20000</v>
      </c>
      <c r="G42" s="13">
        <v>20000</v>
      </c>
      <c r="H42" s="13">
        <v>20000</v>
      </c>
      <c r="I42" s="15" t="s">
        <v>24</v>
      </c>
      <c r="J42" s="22" t="s">
        <v>13</v>
      </c>
      <c r="K42" s="38"/>
      <c r="L42" s="14" t="s">
        <v>44</v>
      </c>
      <c r="M42" s="12"/>
      <c r="N42" s="18" t="s">
        <v>49</v>
      </c>
      <c r="O42" s="10"/>
      <c r="P42" s="4"/>
      <c r="Q42" s="20"/>
      <c r="R42" s="4"/>
      <c r="S42" s="4"/>
      <c r="T42" s="4"/>
    </row>
    <row r="43" spans="1:20" s="27" customFormat="1" ht="67.5" x14ac:dyDescent="0.2">
      <c r="A43" s="11">
        <v>34</v>
      </c>
      <c r="B43" s="17">
        <v>926</v>
      </c>
      <c r="C43" s="17">
        <v>92604</v>
      </c>
      <c r="D43" s="34">
        <v>6050</v>
      </c>
      <c r="E43" s="41" t="s">
        <v>55</v>
      </c>
      <c r="F43" s="13">
        <v>16000</v>
      </c>
      <c r="G43" s="13">
        <v>16000</v>
      </c>
      <c r="H43" s="13">
        <v>0</v>
      </c>
      <c r="I43" s="15" t="s">
        <v>24</v>
      </c>
      <c r="J43" s="22" t="s">
        <v>13</v>
      </c>
      <c r="K43" s="43">
        <v>16000</v>
      </c>
      <c r="L43" s="42" t="s">
        <v>44</v>
      </c>
      <c r="M43" s="12"/>
      <c r="N43" s="18" t="s">
        <v>49</v>
      </c>
      <c r="O43" s="10"/>
      <c r="P43" s="4"/>
      <c r="Q43" s="20"/>
      <c r="R43" s="4"/>
      <c r="S43" s="4"/>
      <c r="T43" s="4"/>
    </row>
    <row r="44" spans="1:20" s="27" customFormat="1" ht="95.25" customHeight="1" x14ac:dyDescent="0.25">
      <c r="A44" s="11">
        <v>35</v>
      </c>
      <c r="B44" s="17">
        <v>926</v>
      </c>
      <c r="C44" s="17">
        <v>92604</v>
      </c>
      <c r="D44" s="34">
        <v>6060</v>
      </c>
      <c r="E44" s="39" t="s">
        <v>42</v>
      </c>
      <c r="F44" s="13">
        <v>30000</v>
      </c>
      <c r="G44" s="13">
        <v>30000</v>
      </c>
      <c r="H44" s="13">
        <v>30000</v>
      </c>
      <c r="I44" s="15" t="s">
        <v>24</v>
      </c>
      <c r="J44" s="22" t="s">
        <v>13</v>
      </c>
      <c r="K44" s="36"/>
      <c r="L44" s="14" t="s">
        <v>44</v>
      </c>
      <c r="M44" s="17"/>
      <c r="N44" s="18" t="s">
        <v>49</v>
      </c>
      <c r="O44" s="10"/>
      <c r="P44" s="4"/>
      <c r="Q44" s="32"/>
      <c r="R44" s="4"/>
      <c r="S44" s="4"/>
      <c r="T44" s="4"/>
    </row>
    <row r="45" spans="1:20" s="27" customFormat="1" ht="44.25" customHeight="1" x14ac:dyDescent="0.2">
      <c r="A45" s="11">
        <v>36</v>
      </c>
      <c r="B45" s="17">
        <v>926</v>
      </c>
      <c r="C45" s="17">
        <v>92604</v>
      </c>
      <c r="D45" s="34">
        <v>6060</v>
      </c>
      <c r="E45" s="46" t="s">
        <v>70</v>
      </c>
      <c r="F45" s="13">
        <v>105000</v>
      </c>
      <c r="G45" s="13">
        <v>105000</v>
      </c>
      <c r="H45" s="13">
        <v>105000</v>
      </c>
      <c r="I45" s="15" t="s">
        <v>24</v>
      </c>
      <c r="J45" s="22" t="s">
        <v>13</v>
      </c>
      <c r="K45" s="36"/>
      <c r="L45" s="14" t="s">
        <v>44</v>
      </c>
      <c r="M45" s="17"/>
      <c r="N45" s="18" t="s">
        <v>49</v>
      </c>
      <c r="O45" s="10"/>
      <c r="P45" s="4"/>
      <c r="Q45" s="32"/>
      <c r="R45" s="4"/>
      <c r="S45" s="4"/>
      <c r="T45" s="4"/>
    </row>
    <row r="46" spans="1:20" s="27" customFormat="1" ht="48" customHeight="1" x14ac:dyDescent="0.2">
      <c r="A46" s="11">
        <v>37</v>
      </c>
      <c r="B46" s="17">
        <v>900</v>
      </c>
      <c r="C46" s="17">
        <v>90095</v>
      </c>
      <c r="D46" s="17">
        <v>6050</v>
      </c>
      <c r="E46" s="15" t="s">
        <v>35</v>
      </c>
      <c r="F46" s="13">
        <f>1500000-1211000-174996.55-18343</f>
        <v>95660.450000000012</v>
      </c>
      <c r="G46" s="13">
        <f>1500000-1211000-174996.55-18343</f>
        <v>95660.450000000012</v>
      </c>
      <c r="H46" s="13">
        <f>1500000-1211000-174996.55-18343</f>
        <v>95660.450000000012</v>
      </c>
      <c r="I46" s="15" t="s">
        <v>24</v>
      </c>
      <c r="J46" s="22" t="s">
        <v>13</v>
      </c>
      <c r="K46" s="23"/>
      <c r="L46" s="14" t="s">
        <v>14</v>
      </c>
      <c r="M46" s="12"/>
      <c r="N46" s="18" t="s">
        <v>27</v>
      </c>
      <c r="O46" s="10"/>
      <c r="P46" s="4"/>
      <c r="Q46" s="20"/>
      <c r="R46" s="4"/>
      <c r="S46" s="4"/>
      <c r="T46" s="4"/>
    </row>
    <row r="47" spans="1:20" s="27" customFormat="1" ht="84.75" customHeight="1" x14ac:dyDescent="0.2">
      <c r="A47" s="11">
        <v>38</v>
      </c>
      <c r="B47" s="17">
        <v>600</v>
      </c>
      <c r="C47" s="17">
        <v>60016</v>
      </c>
      <c r="D47" s="34">
        <v>6050</v>
      </c>
      <c r="E47" s="15" t="s">
        <v>82</v>
      </c>
      <c r="F47" s="13">
        <v>100000</v>
      </c>
      <c r="G47" s="13">
        <v>100000</v>
      </c>
      <c r="H47" s="13">
        <v>100000</v>
      </c>
      <c r="I47" s="15" t="s">
        <v>24</v>
      </c>
      <c r="J47" s="22" t="s">
        <v>13</v>
      </c>
      <c r="K47" s="23"/>
      <c r="L47" s="14" t="s">
        <v>14</v>
      </c>
      <c r="M47" s="12"/>
      <c r="N47" s="18" t="s">
        <v>27</v>
      </c>
      <c r="O47" s="10"/>
      <c r="P47" s="4"/>
      <c r="Q47" s="20"/>
      <c r="R47" s="4"/>
      <c r="S47" s="4"/>
      <c r="T47" s="4"/>
    </row>
    <row r="48" spans="1:20" s="27" customFormat="1" ht="66" customHeight="1" x14ac:dyDescent="0.2">
      <c r="A48" s="11">
        <v>39</v>
      </c>
      <c r="B48" s="17">
        <v>900</v>
      </c>
      <c r="C48" s="17">
        <v>90095</v>
      </c>
      <c r="D48" s="17">
        <v>6050</v>
      </c>
      <c r="E48" s="15" t="s">
        <v>83</v>
      </c>
      <c r="F48" s="13">
        <v>100000</v>
      </c>
      <c r="G48" s="13">
        <v>100000</v>
      </c>
      <c r="H48" s="13">
        <v>100000</v>
      </c>
      <c r="I48" s="15" t="s">
        <v>24</v>
      </c>
      <c r="J48" s="22" t="s">
        <v>13</v>
      </c>
      <c r="K48" s="23"/>
      <c r="L48" s="14" t="s">
        <v>14</v>
      </c>
      <c r="M48" s="12"/>
      <c r="N48" s="18" t="s">
        <v>27</v>
      </c>
      <c r="O48" s="10"/>
      <c r="P48" s="4"/>
      <c r="Q48" s="20"/>
      <c r="R48" s="4"/>
      <c r="S48" s="4"/>
      <c r="T48" s="4"/>
    </row>
    <row r="49" spans="1:20" s="27" customFormat="1" ht="53.25" customHeight="1" x14ac:dyDescent="0.2">
      <c r="A49" s="11">
        <v>40</v>
      </c>
      <c r="B49" s="17">
        <v>900</v>
      </c>
      <c r="C49" s="17">
        <v>90095</v>
      </c>
      <c r="D49" s="34">
        <v>6060</v>
      </c>
      <c r="E49" s="15" t="s">
        <v>97</v>
      </c>
      <c r="F49" s="13">
        <v>100000</v>
      </c>
      <c r="G49" s="13">
        <v>100000</v>
      </c>
      <c r="H49" s="13">
        <v>100000</v>
      </c>
      <c r="I49" s="15" t="s">
        <v>24</v>
      </c>
      <c r="J49" s="22" t="s">
        <v>13</v>
      </c>
      <c r="K49" s="23"/>
      <c r="L49" s="14" t="s">
        <v>14</v>
      </c>
      <c r="M49" s="12"/>
      <c r="N49" s="18" t="s">
        <v>95</v>
      </c>
      <c r="O49" s="10"/>
      <c r="P49" s="4"/>
      <c r="Q49" s="20"/>
      <c r="R49" s="4"/>
      <c r="S49" s="4"/>
      <c r="T49" s="4"/>
    </row>
    <row r="50" spans="1:20" s="27" customFormat="1" ht="77.25" customHeight="1" x14ac:dyDescent="0.2">
      <c r="A50" s="11">
        <v>41</v>
      </c>
      <c r="B50" s="17">
        <v>900</v>
      </c>
      <c r="C50" s="17">
        <v>90095</v>
      </c>
      <c r="D50" s="17">
        <v>6050</v>
      </c>
      <c r="E50" s="15" t="s">
        <v>84</v>
      </c>
      <c r="F50" s="13">
        <v>100000</v>
      </c>
      <c r="G50" s="13">
        <v>100000</v>
      </c>
      <c r="H50" s="13">
        <v>100000</v>
      </c>
      <c r="I50" s="15" t="s">
        <v>24</v>
      </c>
      <c r="J50" s="22" t="s">
        <v>13</v>
      </c>
      <c r="K50" s="23"/>
      <c r="L50" s="14" t="s">
        <v>14</v>
      </c>
      <c r="M50" s="12"/>
      <c r="N50" s="18" t="s">
        <v>27</v>
      </c>
      <c r="O50" s="10"/>
      <c r="P50" s="4"/>
      <c r="Q50" s="20"/>
      <c r="R50" s="4"/>
      <c r="S50" s="4"/>
      <c r="T50" s="4"/>
    </row>
    <row r="51" spans="1:20" s="27" customFormat="1" ht="68.25" customHeight="1" x14ac:dyDescent="0.2">
      <c r="A51" s="11">
        <v>42</v>
      </c>
      <c r="B51" s="17">
        <v>900</v>
      </c>
      <c r="C51" s="17">
        <v>90095</v>
      </c>
      <c r="D51" s="34">
        <v>6050</v>
      </c>
      <c r="E51" s="41" t="s">
        <v>85</v>
      </c>
      <c r="F51" s="13">
        <f>25000-4901</f>
        <v>20099</v>
      </c>
      <c r="G51" s="13">
        <f>25000-4901</f>
        <v>20099</v>
      </c>
      <c r="H51" s="13">
        <f>25000-4901</f>
        <v>20099</v>
      </c>
      <c r="I51" s="15" t="s">
        <v>24</v>
      </c>
      <c r="J51" s="22" t="s">
        <v>13</v>
      </c>
      <c r="K51" s="23"/>
      <c r="L51" s="14" t="s">
        <v>14</v>
      </c>
      <c r="M51" s="12"/>
      <c r="N51" s="18" t="s">
        <v>27</v>
      </c>
      <c r="O51" s="10"/>
      <c r="P51" s="4"/>
      <c r="Q51" s="20"/>
      <c r="R51" s="4"/>
      <c r="S51" s="4"/>
      <c r="T51" s="4"/>
    </row>
    <row r="52" spans="1:20" s="27" customFormat="1" ht="71.25" customHeight="1" x14ac:dyDescent="0.25">
      <c r="A52" s="11">
        <v>43</v>
      </c>
      <c r="B52" s="17">
        <v>600</v>
      </c>
      <c r="C52" s="17">
        <v>60016</v>
      </c>
      <c r="D52" s="17">
        <v>6050</v>
      </c>
      <c r="E52" s="39" t="s">
        <v>86</v>
      </c>
      <c r="F52" s="13">
        <v>100000</v>
      </c>
      <c r="G52" s="13">
        <v>100000</v>
      </c>
      <c r="H52" s="13">
        <v>100000</v>
      </c>
      <c r="I52" s="15" t="s">
        <v>24</v>
      </c>
      <c r="J52" s="22" t="s">
        <v>13</v>
      </c>
      <c r="K52" s="23"/>
      <c r="L52" s="14" t="s">
        <v>14</v>
      </c>
      <c r="M52" s="12"/>
      <c r="N52" s="18" t="s">
        <v>27</v>
      </c>
      <c r="O52" s="10"/>
      <c r="P52" s="4"/>
      <c r="Q52" s="20"/>
      <c r="R52" s="4"/>
      <c r="S52" s="4"/>
      <c r="T52" s="4"/>
    </row>
    <row r="53" spans="1:20" s="27" customFormat="1" ht="60" customHeight="1" x14ac:dyDescent="0.2">
      <c r="A53" s="11">
        <v>44</v>
      </c>
      <c r="B53" s="17">
        <v>801</v>
      </c>
      <c r="C53" s="17">
        <v>80101</v>
      </c>
      <c r="D53" s="34">
        <v>6050</v>
      </c>
      <c r="E53" s="15" t="s">
        <v>87</v>
      </c>
      <c r="F53" s="13">
        <v>100000</v>
      </c>
      <c r="G53" s="13">
        <v>100000</v>
      </c>
      <c r="H53" s="13">
        <v>100000</v>
      </c>
      <c r="I53" s="15" t="s">
        <v>24</v>
      </c>
      <c r="J53" s="22" t="s">
        <v>13</v>
      </c>
      <c r="K53" s="23"/>
      <c r="L53" s="14" t="s">
        <v>14</v>
      </c>
      <c r="M53" s="12"/>
      <c r="N53" s="18" t="s">
        <v>72</v>
      </c>
      <c r="O53" s="10"/>
      <c r="P53" s="4"/>
      <c r="Q53" s="20"/>
      <c r="R53" s="4"/>
      <c r="S53" s="4"/>
      <c r="T53" s="4"/>
    </row>
    <row r="54" spans="1:20" s="27" customFormat="1" ht="73.5" customHeight="1" x14ac:dyDescent="0.2">
      <c r="A54" s="11">
        <v>45</v>
      </c>
      <c r="B54" s="17">
        <v>900</v>
      </c>
      <c r="C54" s="17">
        <v>90095</v>
      </c>
      <c r="D54" s="17">
        <v>6060</v>
      </c>
      <c r="E54" s="15" t="s">
        <v>88</v>
      </c>
      <c r="F54" s="13">
        <v>100000</v>
      </c>
      <c r="G54" s="13">
        <v>100000</v>
      </c>
      <c r="H54" s="13">
        <v>100000</v>
      </c>
      <c r="I54" s="15" t="s">
        <v>24</v>
      </c>
      <c r="J54" s="22" t="s">
        <v>13</v>
      </c>
      <c r="K54" s="23"/>
      <c r="L54" s="14" t="s">
        <v>14</v>
      </c>
      <c r="M54" s="12"/>
      <c r="N54" s="18" t="s">
        <v>27</v>
      </c>
      <c r="O54" s="10"/>
      <c r="P54" s="4"/>
      <c r="Q54" s="20"/>
      <c r="R54" s="4"/>
      <c r="S54" s="4"/>
      <c r="T54" s="4"/>
    </row>
    <row r="55" spans="1:20" s="27" customFormat="1" ht="48" customHeight="1" x14ac:dyDescent="0.2">
      <c r="A55" s="11">
        <v>46</v>
      </c>
      <c r="B55" s="17">
        <v>900</v>
      </c>
      <c r="C55" s="17">
        <v>90095</v>
      </c>
      <c r="D55" s="34">
        <v>6050</v>
      </c>
      <c r="E55" s="15" t="s">
        <v>89</v>
      </c>
      <c r="F55" s="13">
        <f>82000+13115</f>
        <v>95115</v>
      </c>
      <c r="G55" s="13">
        <f>82000+13115</f>
        <v>95115</v>
      </c>
      <c r="H55" s="13">
        <f>82000+13115</f>
        <v>95115</v>
      </c>
      <c r="I55" s="15" t="s">
        <v>24</v>
      </c>
      <c r="J55" s="22" t="s">
        <v>13</v>
      </c>
      <c r="K55" s="23"/>
      <c r="L55" s="14" t="s">
        <v>14</v>
      </c>
      <c r="M55" s="12"/>
      <c r="N55" s="18" t="s">
        <v>27</v>
      </c>
      <c r="O55" s="10"/>
      <c r="P55" s="4"/>
      <c r="Q55" s="20"/>
      <c r="R55" s="4"/>
      <c r="S55" s="4"/>
      <c r="T55" s="4"/>
    </row>
    <row r="56" spans="1:20" s="27" customFormat="1" ht="86.25" customHeight="1" x14ac:dyDescent="0.2">
      <c r="A56" s="11">
        <v>47</v>
      </c>
      <c r="B56" s="17">
        <v>900</v>
      </c>
      <c r="C56" s="17">
        <v>90095</v>
      </c>
      <c r="D56" s="17">
        <v>6050</v>
      </c>
      <c r="E56" s="15" t="s">
        <v>90</v>
      </c>
      <c r="F56" s="13">
        <v>100000</v>
      </c>
      <c r="G56" s="13">
        <v>100000</v>
      </c>
      <c r="H56" s="13">
        <v>100000</v>
      </c>
      <c r="I56" s="15" t="s">
        <v>24</v>
      </c>
      <c r="J56" s="22" t="s">
        <v>13</v>
      </c>
      <c r="K56" s="23"/>
      <c r="L56" s="14" t="s">
        <v>14</v>
      </c>
      <c r="M56" s="12"/>
      <c r="N56" s="18" t="s">
        <v>27</v>
      </c>
      <c r="O56" s="10"/>
      <c r="P56" s="4"/>
      <c r="Q56" s="20"/>
      <c r="R56" s="4"/>
      <c r="S56" s="4"/>
      <c r="T56" s="4"/>
    </row>
    <row r="57" spans="1:20" s="27" customFormat="1" ht="63" customHeight="1" x14ac:dyDescent="0.2">
      <c r="A57" s="11">
        <v>48</v>
      </c>
      <c r="B57" s="17">
        <v>600</v>
      </c>
      <c r="C57" s="17">
        <v>60016</v>
      </c>
      <c r="D57" s="34">
        <v>6050</v>
      </c>
      <c r="E57" s="41" t="s">
        <v>91</v>
      </c>
      <c r="F57" s="13">
        <v>100000</v>
      </c>
      <c r="G57" s="13">
        <v>100000</v>
      </c>
      <c r="H57" s="13">
        <v>100000</v>
      </c>
      <c r="I57" s="15" t="s">
        <v>24</v>
      </c>
      <c r="J57" s="22" t="s">
        <v>13</v>
      </c>
      <c r="K57" s="23"/>
      <c r="L57" s="14" t="s">
        <v>14</v>
      </c>
      <c r="M57" s="12"/>
      <c r="N57" s="18" t="s">
        <v>27</v>
      </c>
      <c r="O57" s="10"/>
      <c r="P57" s="4"/>
      <c r="Q57" s="20"/>
      <c r="R57" s="4"/>
      <c r="S57" s="4"/>
      <c r="T57" s="4"/>
    </row>
    <row r="58" spans="1:20" s="27" customFormat="1" ht="86.25" customHeight="1" x14ac:dyDescent="0.25">
      <c r="A58" s="11">
        <v>49</v>
      </c>
      <c r="B58" s="17">
        <v>801</v>
      </c>
      <c r="C58" s="17">
        <v>80101</v>
      </c>
      <c r="D58" s="17">
        <v>6050</v>
      </c>
      <c r="E58" s="39" t="s">
        <v>92</v>
      </c>
      <c r="F58" s="13">
        <v>100000</v>
      </c>
      <c r="G58" s="13">
        <v>100000</v>
      </c>
      <c r="H58" s="13">
        <v>100000</v>
      </c>
      <c r="I58" s="15" t="s">
        <v>24</v>
      </c>
      <c r="J58" s="22" t="s">
        <v>13</v>
      </c>
      <c r="K58" s="23"/>
      <c r="L58" s="14" t="s">
        <v>14</v>
      </c>
      <c r="M58" s="12"/>
      <c r="N58" s="18" t="s">
        <v>96</v>
      </c>
      <c r="O58" s="10"/>
      <c r="P58" s="4"/>
      <c r="Q58" s="20"/>
      <c r="R58" s="4"/>
      <c r="S58" s="4"/>
      <c r="T58" s="4"/>
    </row>
    <row r="59" spans="1:20" s="27" customFormat="1" ht="82.5" customHeight="1" x14ac:dyDescent="0.2">
      <c r="A59" s="11">
        <v>50</v>
      </c>
      <c r="B59" s="17">
        <v>900</v>
      </c>
      <c r="C59" s="17">
        <v>90095</v>
      </c>
      <c r="D59" s="34">
        <v>6050</v>
      </c>
      <c r="E59" s="15" t="s">
        <v>93</v>
      </c>
      <c r="F59" s="13">
        <f>53000+2277</f>
        <v>55277</v>
      </c>
      <c r="G59" s="13">
        <f>53000+2277</f>
        <v>55277</v>
      </c>
      <c r="H59" s="13">
        <f>53000+2277</f>
        <v>55277</v>
      </c>
      <c r="I59" s="15" t="s">
        <v>24</v>
      </c>
      <c r="J59" s="22" t="s">
        <v>13</v>
      </c>
      <c r="K59" s="23"/>
      <c r="L59" s="14" t="s">
        <v>14</v>
      </c>
      <c r="M59" s="12"/>
      <c r="N59" s="18" t="s">
        <v>27</v>
      </c>
      <c r="O59" s="10"/>
      <c r="P59" s="4"/>
      <c r="Q59" s="32"/>
      <c r="R59" s="4"/>
      <c r="S59" s="4"/>
      <c r="T59" s="4"/>
    </row>
    <row r="60" spans="1:20" s="27" customFormat="1" ht="69" customHeight="1" x14ac:dyDescent="0.2">
      <c r="A60" s="11">
        <v>51</v>
      </c>
      <c r="B60" s="17">
        <v>900</v>
      </c>
      <c r="C60" s="17">
        <v>90095</v>
      </c>
      <c r="D60" s="17">
        <v>6050</v>
      </c>
      <c r="E60" s="15" t="s">
        <v>94</v>
      </c>
      <c r="F60" s="13">
        <f>51000+7852</f>
        <v>58852</v>
      </c>
      <c r="G60" s="13">
        <f>51000+7852</f>
        <v>58852</v>
      </c>
      <c r="H60" s="13">
        <f>51000+7852</f>
        <v>58852</v>
      </c>
      <c r="I60" s="15" t="s">
        <v>24</v>
      </c>
      <c r="J60" s="22" t="s">
        <v>13</v>
      </c>
      <c r="K60" s="23"/>
      <c r="L60" s="14" t="s">
        <v>14</v>
      </c>
      <c r="M60" s="12"/>
      <c r="N60" s="18" t="s">
        <v>27</v>
      </c>
      <c r="O60" s="10"/>
      <c r="P60" s="4"/>
      <c r="Q60" s="32"/>
      <c r="R60" s="4"/>
      <c r="S60" s="4"/>
      <c r="T60" s="4"/>
    </row>
    <row r="61" spans="1:20" s="27" customFormat="1" ht="37.15" customHeight="1" x14ac:dyDescent="0.2">
      <c r="A61" s="50" t="s">
        <v>15</v>
      </c>
      <c r="B61" s="50"/>
      <c r="C61" s="50"/>
      <c r="D61" s="50"/>
      <c r="E61" s="50"/>
      <c r="F61" s="28">
        <f>SUM(F10:F60)</f>
        <v>19493603.899999999</v>
      </c>
      <c r="G61" s="28">
        <f t="shared" ref="G61:H61" si="1">SUM(G10:G60)</f>
        <v>19493603.899999999</v>
      </c>
      <c r="H61" s="28">
        <f t="shared" si="1"/>
        <v>12099403.899999999</v>
      </c>
      <c r="I61" s="28">
        <f t="shared" ref="I61" si="2">SUM(I11:I45)</f>
        <v>0</v>
      </c>
      <c r="J61" s="47"/>
      <c r="K61" s="31">
        <f>SUM(K11:K60)</f>
        <v>5246000</v>
      </c>
      <c r="L61" s="28">
        <f>1088200+500000+260000+300000</f>
        <v>2148200</v>
      </c>
      <c r="M61" s="28">
        <f>SUM(M12:M44)</f>
        <v>0</v>
      </c>
      <c r="N61" s="29" t="s">
        <v>16</v>
      </c>
      <c r="O61" s="10"/>
      <c r="P61" s="4"/>
      <c r="Q61" s="21"/>
      <c r="R61" s="4"/>
      <c r="S61" s="4"/>
      <c r="T61" s="4"/>
    </row>
    <row r="62" spans="1:20" s="27" customFormat="1" ht="13.5" x14ac:dyDescent="0.2">
      <c r="A62" s="5" t="s">
        <v>17</v>
      </c>
      <c r="B62" s="5"/>
      <c r="C62" s="5"/>
      <c r="D62" s="5"/>
      <c r="E62" s="5"/>
      <c r="F62" s="5"/>
      <c r="G62" s="5"/>
      <c r="H62" s="6"/>
      <c r="I62" s="6"/>
      <c r="J62" s="5"/>
      <c r="K62" s="6"/>
      <c r="L62" s="6"/>
      <c r="M62" s="6"/>
      <c r="N62" s="5"/>
      <c r="O62" s="5"/>
      <c r="P62" s="30"/>
      <c r="S62" s="30"/>
      <c r="T62" s="30"/>
    </row>
    <row r="63" spans="1:20" s="27" customFormat="1" ht="13.5" x14ac:dyDescent="0.2">
      <c r="A63" s="5" t="s">
        <v>20</v>
      </c>
      <c r="B63" s="5"/>
      <c r="C63" s="5"/>
      <c r="D63" s="5"/>
      <c r="E63" s="5"/>
      <c r="F63" s="5"/>
      <c r="G63" s="5"/>
      <c r="H63" s="6"/>
      <c r="I63" s="5"/>
      <c r="J63" s="5"/>
      <c r="L63" s="6"/>
      <c r="M63" s="6"/>
      <c r="N63" s="6"/>
      <c r="O63" s="5"/>
      <c r="P63" s="30"/>
      <c r="S63" s="30"/>
      <c r="T63" s="30"/>
    </row>
    <row r="64" spans="1:20" s="27" customFormat="1" ht="13.5" x14ac:dyDescent="0.2">
      <c r="A64" s="5" t="s">
        <v>30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6"/>
      <c r="N64" s="6"/>
      <c r="O64" s="5"/>
      <c r="P64" s="30"/>
      <c r="S64" s="30"/>
      <c r="T64" s="30"/>
    </row>
    <row r="65" spans="1:20" s="27" customFormat="1" ht="13.5" x14ac:dyDescent="0.2">
      <c r="A65" s="5" t="s">
        <v>22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6"/>
      <c r="O65" s="5"/>
      <c r="P65" s="30"/>
      <c r="S65" s="30"/>
      <c r="T65" s="30"/>
    </row>
    <row r="66" spans="1:20" s="27" customFormat="1" ht="13.5" x14ac:dyDescent="0.2">
      <c r="A66" s="5" t="s">
        <v>18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30"/>
      <c r="S66" s="30"/>
      <c r="T66" s="30"/>
    </row>
    <row r="67" spans="1:20" s="27" customFormat="1" ht="13.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6"/>
      <c r="M67" s="5"/>
      <c r="N67" s="5"/>
      <c r="O67" s="5"/>
      <c r="P67" s="30"/>
      <c r="S67" s="30"/>
      <c r="T67" s="30"/>
    </row>
    <row r="68" spans="1:20" s="27" customFormat="1" ht="13.5" x14ac:dyDescent="0.2">
      <c r="A68" s="16"/>
      <c r="B68" s="5"/>
      <c r="C68" s="5"/>
      <c r="D68" s="5"/>
      <c r="E68" s="5"/>
      <c r="F68" s="5"/>
      <c r="G68" s="5"/>
      <c r="H68" s="5"/>
      <c r="I68" s="5"/>
      <c r="J68" s="5"/>
      <c r="K68" s="6"/>
      <c r="L68" s="5"/>
      <c r="M68" s="5"/>
      <c r="N68" s="6"/>
      <c r="O68" s="5"/>
      <c r="P68" s="30"/>
      <c r="S68" s="30"/>
      <c r="T68" s="30"/>
    </row>
    <row r="69" spans="1:20" s="27" customFormat="1" ht="13.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6"/>
      <c r="M69" s="5"/>
      <c r="N69" s="5"/>
      <c r="O69" s="5"/>
      <c r="P69" s="30"/>
      <c r="S69" s="30"/>
      <c r="T69" s="30"/>
    </row>
    <row r="70" spans="1:20" ht="13.5" x14ac:dyDescent="0.2">
      <c r="A70" s="5"/>
      <c r="B70" s="5"/>
      <c r="C70" s="5"/>
      <c r="D70" s="5"/>
      <c r="E70" s="5"/>
      <c r="F70" s="6"/>
      <c r="G70" s="5"/>
      <c r="H70" s="5"/>
      <c r="I70" s="5"/>
      <c r="J70" s="5"/>
      <c r="K70" s="5"/>
      <c r="L70" s="5"/>
      <c r="M70" s="5"/>
      <c r="N70" s="5"/>
      <c r="O70" s="5"/>
      <c r="P70"/>
      <c r="S70"/>
      <c r="T70"/>
    </row>
    <row r="71" spans="1:20" ht="13.5" x14ac:dyDescent="0.2">
      <c r="A71" s="5"/>
      <c r="B71" s="5"/>
      <c r="C71" s="5"/>
      <c r="D71" s="5"/>
      <c r="E71" s="5"/>
      <c r="F71" s="5"/>
      <c r="G71" s="6"/>
      <c r="H71" s="5"/>
      <c r="I71" s="5"/>
      <c r="J71" s="5"/>
      <c r="K71" s="5"/>
      <c r="L71" s="5"/>
      <c r="M71" s="5"/>
      <c r="N71" s="5"/>
      <c r="O71" s="5"/>
      <c r="P71"/>
    </row>
    <row r="72" spans="1:20" ht="13.5" x14ac:dyDescent="0.2">
      <c r="A72" s="5"/>
      <c r="B72" s="5"/>
      <c r="C72" s="5"/>
      <c r="D72" s="5"/>
      <c r="E72" s="5"/>
      <c r="F72" s="5"/>
      <c r="G72" s="6"/>
      <c r="H72" s="5"/>
      <c r="I72" s="5"/>
      <c r="J72" s="5"/>
      <c r="K72" s="5"/>
      <c r="L72" s="5"/>
      <c r="M72" s="5"/>
      <c r="N72" s="5"/>
      <c r="O72" s="5"/>
      <c r="P72"/>
    </row>
    <row r="73" spans="1:20" ht="13.5" x14ac:dyDescent="0.2">
      <c r="A73" s="5"/>
      <c r="B73" s="5"/>
      <c r="C73" s="5"/>
      <c r="D73" s="5"/>
      <c r="E73" s="5"/>
      <c r="F73" s="5"/>
      <c r="G73" s="6"/>
      <c r="H73" s="5"/>
      <c r="I73" s="5"/>
      <c r="J73" s="5"/>
      <c r="K73" s="5"/>
      <c r="L73" s="5"/>
      <c r="M73" s="5"/>
      <c r="N73" s="5"/>
      <c r="O73" s="5"/>
      <c r="P73"/>
    </row>
    <row r="74" spans="1:20" ht="13.5" x14ac:dyDescent="0.2">
      <c r="A74" s="5"/>
      <c r="B74" s="5"/>
      <c r="C74" s="5"/>
      <c r="D74" s="5"/>
      <c r="E74" s="5"/>
      <c r="F74" s="5"/>
      <c r="G74" s="6"/>
      <c r="H74" s="5"/>
      <c r="I74" s="5"/>
      <c r="J74" s="5"/>
      <c r="K74" s="5"/>
      <c r="L74" s="5"/>
      <c r="M74" s="5"/>
      <c r="N74" s="5"/>
      <c r="O74" s="5"/>
      <c r="P74"/>
    </row>
    <row r="75" spans="1:20" ht="13.5" x14ac:dyDescent="0.2">
      <c r="A75" s="5"/>
      <c r="B75" s="5"/>
      <c r="C75" s="5"/>
      <c r="D75" s="5"/>
      <c r="E75" s="5"/>
      <c r="F75" s="5"/>
      <c r="G75" s="6"/>
      <c r="H75" s="5"/>
      <c r="I75" s="5"/>
      <c r="J75" s="5"/>
      <c r="K75" s="5"/>
      <c r="L75" s="5"/>
      <c r="M75" s="5"/>
      <c r="N75" s="5"/>
      <c r="O75" s="5"/>
      <c r="P75"/>
    </row>
    <row r="76" spans="1:20" ht="13.5" x14ac:dyDescent="0.2">
      <c r="A76" s="5"/>
      <c r="B76" s="5"/>
      <c r="C76" s="5"/>
      <c r="D76" s="5"/>
      <c r="E76" s="5"/>
      <c r="F76" s="5"/>
      <c r="G76" s="6"/>
      <c r="H76" s="5"/>
      <c r="I76" s="5"/>
      <c r="J76" s="5"/>
      <c r="K76" s="5"/>
      <c r="L76" s="5"/>
      <c r="M76" s="5"/>
      <c r="N76" s="5"/>
      <c r="O76" s="5"/>
      <c r="P76"/>
    </row>
    <row r="77" spans="1:20" ht="13.5" x14ac:dyDescent="0.2">
      <c r="A77" s="5"/>
      <c r="B77" s="5"/>
      <c r="C77" s="5"/>
      <c r="D77" s="5"/>
      <c r="E77" s="5"/>
      <c r="F77" s="5"/>
      <c r="G77" s="6"/>
      <c r="H77" s="5"/>
      <c r="I77" s="5"/>
      <c r="J77" s="5"/>
      <c r="K77" s="5"/>
      <c r="L77" s="5"/>
      <c r="M77" s="5"/>
      <c r="N77" s="5"/>
      <c r="O77" s="5"/>
      <c r="P77"/>
    </row>
    <row r="78" spans="1:20" ht="13.5" x14ac:dyDescent="0.2">
      <c r="A78" s="5"/>
      <c r="B78" s="5"/>
      <c r="C78" s="5"/>
      <c r="D78" s="5"/>
      <c r="E78" s="5"/>
      <c r="F78" s="5"/>
      <c r="G78" s="6"/>
      <c r="H78" s="5"/>
      <c r="I78" s="5"/>
      <c r="J78" s="5"/>
      <c r="K78" s="5"/>
      <c r="L78" s="5"/>
      <c r="M78" s="5"/>
      <c r="N78" s="5"/>
      <c r="O78" s="5"/>
      <c r="P78"/>
    </row>
    <row r="79" spans="1:20" ht="13.5" x14ac:dyDescent="0.2">
      <c r="A79" s="5"/>
      <c r="B79" s="5"/>
      <c r="C79" s="5"/>
      <c r="D79" s="5"/>
      <c r="E79" s="5"/>
      <c r="F79" s="5"/>
      <c r="G79" s="6"/>
      <c r="H79" s="5"/>
      <c r="I79" s="5"/>
      <c r="J79" s="5"/>
      <c r="K79" s="5"/>
      <c r="L79" s="5"/>
      <c r="M79" s="5"/>
      <c r="N79" s="5"/>
      <c r="O79" s="5"/>
      <c r="P79"/>
    </row>
    <row r="80" spans="1:20" ht="13.5" x14ac:dyDescent="0.2">
      <c r="A80" s="5"/>
      <c r="B80" s="5"/>
      <c r="C80" s="5"/>
      <c r="D80" s="5"/>
      <c r="E80" s="5"/>
      <c r="F80" s="5"/>
      <c r="G80" s="6"/>
      <c r="H80" s="5"/>
      <c r="I80" s="5"/>
      <c r="J80" s="5"/>
      <c r="K80" s="5"/>
      <c r="L80" s="5"/>
      <c r="M80" s="5"/>
      <c r="N80" s="5"/>
      <c r="O80" s="5"/>
      <c r="P80"/>
    </row>
    <row r="81" spans="1:16" ht="13.5" x14ac:dyDescent="0.2">
      <c r="A81" s="5"/>
      <c r="B81" s="5"/>
      <c r="C81" s="5"/>
      <c r="D81" s="5"/>
      <c r="E81" s="5"/>
      <c r="F81" s="5"/>
      <c r="G81" s="6"/>
      <c r="H81" s="5"/>
      <c r="I81" s="5"/>
      <c r="J81" s="5"/>
      <c r="K81" s="5"/>
      <c r="L81" s="5"/>
      <c r="M81" s="5"/>
      <c r="N81" s="5"/>
      <c r="O81" s="5"/>
      <c r="P81"/>
    </row>
    <row r="82" spans="1:16" ht="13.5" x14ac:dyDescent="0.2">
      <c r="A82" s="5"/>
      <c r="B82" s="5"/>
      <c r="C82" s="5"/>
      <c r="D82" s="5"/>
      <c r="E82" s="5"/>
      <c r="F82" s="5"/>
      <c r="G82" s="6"/>
      <c r="H82" s="5"/>
      <c r="I82" s="5"/>
      <c r="J82" s="5"/>
      <c r="K82" s="5"/>
      <c r="L82" s="5"/>
      <c r="M82" s="5"/>
      <c r="N82" s="5"/>
      <c r="O82" s="5"/>
      <c r="P82"/>
    </row>
    <row r="83" spans="1:16" ht="13.5" x14ac:dyDescent="0.2">
      <c r="A83" s="5"/>
      <c r="B83" s="5"/>
      <c r="C83" s="5"/>
      <c r="D83" s="5"/>
      <c r="E83" s="5"/>
      <c r="F83" s="5"/>
      <c r="G83" s="6"/>
      <c r="H83" s="5"/>
      <c r="I83" s="5"/>
      <c r="J83" s="5"/>
      <c r="K83" s="5"/>
      <c r="L83" s="5"/>
      <c r="M83" s="5"/>
      <c r="N83" s="5"/>
      <c r="O83" s="5"/>
      <c r="P83"/>
    </row>
    <row r="84" spans="1:16" ht="13.5" x14ac:dyDescent="0.2">
      <c r="A84" s="5"/>
      <c r="B84" s="5"/>
      <c r="C84" s="5"/>
      <c r="D84" s="5"/>
      <c r="E84" s="5"/>
      <c r="F84" s="5"/>
      <c r="G84" s="6"/>
      <c r="H84" s="5"/>
      <c r="I84" s="5"/>
      <c r="J84" s="5"/>
      <c r="K84" s="5"/>
      <c r="L84" s="5"/>
      <c r="M84" s="5"/>
      <c r="N84" s="5"/>
      <c r="O84" s="5"/>
      <c r="P84"/>
    </row>
    <row r="85" spans="1:16" ht="13.5" x14ac:dyDescent="0.2">
      <c r="A85" s="5"/>
      <c r="B85" s="5"/>
      <c r="C85" s="5"/>
      <c r="D85" s="5"/>
      <c r="E85" s="5"/>
      <c r="F85" s="5"/>
      <c r="G85" s="6"/>
      <c r="H85" s="5"/>
      <c r="I85" s="5"/>
      <c r="J85" s="5"/>
      <c r="K85" s="5"/>
      <c r="L85" s="5"/>
      <c r="M85" s="5"/>
      <c r="N85" s="5"/>
      <c r="O85" s="5"/>
      <c r="P85"/>
    </row>
    <row r="86" spans="1:16" ht="13.5" x14ac:dyDescent="0.2">
      <c r="A86" s="5"/>
      <c r="B86" s="5"/>
      <c r="C86" s="5"/>
      <c r="D86" s="5"/>
      <c r="E86" s="5"/>
      <c r="F86" s="5"/>
      <c r="G86" s="6"/>
      <c r="H86" s="5"/>
      <c r="I86" s="5"/>
      <c r="J86" s="5"/>
      <c r="K86" s="5"/>
      <c r="L86" s="5"/>
      <c r="M86" s="5"/>
      <c r="N86" s="5"/>
      <c r="O86" s="5"/>
      <c r="P86"/>
    </row>
    <row r="87" spans="1:16" ht="13.5" x14ac:dyDescent="0.2">
      <c r="A87" s="5"/>
      <c r="B87" s="5"/>
      <c r="C87" s="5"/>
      <c r="D87" s="5"/>
      <c r="E87" s="5"/>
      <c r="F87" s="5"/>
      <c r="G87" s="6"/>
      <c r="H87" s="5"/>
      <c r="I87" s="5"/>
      <c r="J87" s="5"/>
      <c r="K87" s="5"/>
      <c r="L87" s="5"/>
      <c r="M87" s="5"/>
      <c r="N87" s="5"/>
      <c r="O87" s="5"/>
      <c r="P87"/>
    </row>
    <row r="88" spans="1:16" ht="13.5" x14ac:dyDescent="0.2">
      <c r="A88" s="5"/>
      <c r="B88" s="5"/>
      <c r="C88" s="5"/>
      <c r="D88" s="5"/>
      <c r="E88" s="5"/>
      <c r="F88" s="5"/>
      <c r="G88" s="6"/>
      <c r="H88" s="5"/>
      <c r="I88" s="5"/>
      <c r="J88" s="5"/>
      <c r="K88" s="5"/>
      <c r="L88" s="5"/>
      <c r="M88" s="5"/>
      <c r="N88" s="5"/>
      <c r="O88" s="5"/>
      <c r="P88"/>
    </row>
    <row r="89" spans="1:16" ht="13.5" x14ac:dyDescent="0.2">
      <c r="A89" s="5"/>
      <c r="B89" s="5"/>
      <c r="C89" s="5"/>
      <c r="D89" s="5"/>
      <c r="E89" s="5"/>
      <c r="F89" s="5"/>
      <c r="G89" s="6"/>
      <c r="H89" s="5"/>
      <c r="I89" s="5"/>
      <c r="J89" s="5"/>
      <c r="K89" s="5"/>
      <c r="L89" s="5"/>
      <c r="M89" s="5"/>
      <c r="N89" s="5"/>
    </row>
    <row r="90" spans="1:16" ht="13.5" x14ac:dyDescent="0.2">
      <c r="A90" s="5"/>
      <c r="B90" s="5"/>
      <c r="C90" s="5"/>
      <c r="D90" s="5"/>
      <c r="E90" s="5"/>
      <c r="F90" s="5"/>
      <c r="G90" s="6"/>
      <c r="H90" s="5"/>
      <c r="I90" s="5"/>
      <c r="J90" s="5"/>
      <c r="K90" s="5"/>
      <c r="L90" s="5"/>
      <c r="M90" s="5"/>
      <c r="N90" s="5"/>
    </row>
    <row r="91" spans="1:16" ht="13.5" x14ac:dyDescent="0.2">
      <c r="A91" s="5"/>
      <c r="B91" s="5"/>
      <c r="C91" s="5"/>
      <c r="D91" s="5"/>
      <c r="E91" s="5"/>
      <c r="F91" s="5"/>
      <c r="G91" s="6"/>
      <c r="H91" s="5"/>
      <c r="I91" s="5"/>
      <c r="J91" s="5"/>
      <c r="K91" s="5"/>
      <c r="L91" s="5"/>
      <c r="M91" s="5"/>
      <c r="N91" s="5"/>
    </row>
    <row r="92" spans="1:16" ht="13.5" x14ac:dyDescent="0.2">
      <c r="A92" s="5"/>
      <c r="B92" s="5"/>
      <c r="C92" s="5"/>
      <c r="D92" s="5"/>
      <c r="E92" s="5"/>
      <c r="F92" s="5"/>
      <c r="G92" s="6"/>
      <c r="H92" s="5"/>
      <c r="I92" s="5"/>
      <c r="J92" s="5"/>
      <c r="K92" s="5"/>
      <c r="L92" s="5"/>
      <c r="M92" s="5"/>
      <c r="N92" s="5"/>
    </row>
    <row r="93" spans="1:16" ht="13.5" x14ac:dyDescent="0.2">
      <c r="A93" s="5"/>
      <c r="B93" s="5"/>
      <c r="C93" s="5"/>
      <c r="D93" s="5"/>
      <c r="E93" s="5"/>
      <c r="F93" s="5"/>
      <c r="G93" s="6"/>
      <c r="H93" s="5"/>
      <c r="I93" s="5"/>
      <c r="J93" s="5"/>
      <c r="K93" s="5"/>
      <c r="L93" s="5"/>
      <c r="M93" s="5"/>
      <c r="N93" s="5"/>
    </row>
    <row r="94" spans="1:16" ht="13.5" x14ac:dyDescent="0.2">
      <c r="A94" s="5"/>
      <c r="B94" s="5"/>
      <c r="C94" s="5"/>
      <c r="D94" s="5"/>
      <c r="E94" s="5"/>
      <c r="F94" s="5"/>
      <c r="G94" s="6"/>
      <c r="H94" s="5"/>
      <c r="I94" s="5"/>
      <c r="J94" s="5"/>
      <c r="K94" s="5"/>
      <c r="L94" s="5"/>
      <c r="M94" s="5"/>
      <c r="N94" s="5"/>
    </row>
    <row r="95" spans="1:16" ht="13.5" x14ac:dyDescent="0.2">
      <c r="A95" s="5"/>
      <c r="B95" s="5"/>
      <c r="C95" s="5"/>
      <c r="D95" s="5"/>
      <c r="E95" s="5"/>
      <c r="F95" s="5"/>
      <c r="G95" s="6"/>
      <c r="H95" s="5"/>
      <c r="I95" s="5"/>
      <c r="J95" s="5"/>
      <c r="K95" s="5"/>
      <c r="L95" s="5"/>
      <c r="M95" s="5"/>
      <c r="N95" s="5"/>
    </row>
    <row r="96" spans="1:16" ht="13.5" x14ac:dyDescent="0.2">
      <c r="A96" s="5"/>
      <c r="B96" s="5"/>
      <c r="C96" s="5"/>
      <c r="D96" s="5"/>
      <c r="E96" s="5"/>
      <c r="F96" s="5"/>
      <c r="G96" s="6"/>
      <c r="H96" s="5"/>
      <c r="I96" s="5"/>
      <c r="J96" s="5"/>
      <c r="K96" s="5"/>
      <c r="L96" s="5"/>
      <c r="M96" s="5"/>
      <c r="N96" s="5"/>
    </row>
    <row r="97" spans="1:14" ht="13.5" x14ac:dyDescent="0.2">
      <c r="A97" s="5"/>
      <c r="B97" s="5"/>
      <c r="C97" s="5"/>
      <c r="D97" s="5"/>
      <c r="E97" s="5"/>
      <c r="F97" s="5"/>
      <c r="G97" s="6"/>
      <c r="H97" s="5"/>
      <c r="I97" s="5"/>
      <c r="J97" s="5"/>
      <c r="K97" s="5"/>
      <c r="L97" s="5"/>
      <c r="M97" s="5"/>
      <c r="N97" s="5"/>
    </row>
    <row r="98" spans="1:14" ht="13.5" x14ac:dyDescent="0.2">
      <c r="A98" s="5"/>
      <c r="B98" s="5"/>
      <c r="C98" s="5"/>
      <c r="D98" s="5"/>
      <c r="E98" s="5"/>
      <c r="F98" s="5"/>
      <c r="G98" s="6"/>
      <c r="H98" s="5"/>
      <c r="I98" s="5"/>
      <c r="J98" s="5"/>
      <c r="K98" s="5"/>
      <c r="L98" s="5"/>
      <c r="M98" s="5"/>
      <c r="N98" s="5"/>
    </row>
    <row r="99" spans="1:14" ht="13.5" x14ac:dyDescent="0.2">
      <c r="A99" s="5"/>
      <c r="B99" s="5"/>
      <c r="C99" s="5"/>
      <c r="D99" s="5"/>
      <c r="E99" s="5"/>
      <c r="F99" s="5"/>
      <c r="G99" s="6"/>
      <c r="H99" s="5"/>
      <c r="I99" s="5"/>
      <c r="J99" s="5"/>
      <c r="K99" s="5"/>
      <c r="L99" s="5"/>
      <c r="M99" s="5"/>
      <c r="N99" s="5"/>
    </row>
    <row r="100" spans="1:14" ht="13.5" x14ac:dyDescent="0.2">
      <c r="A100" s="5"/>
      <c r="B100" s="5"/>
      <c r="C100" s="5"/>
      <c r="D100" s="5"/>
      <c r="E100" s="5"/>
      <c r="F100" s="5"/>
      <c r="G100" s="6"/>
      <c r="H100" s="5"/>
      <c r="I100" s="5"/>
      <c r="J100" s="5"/>
      <c r="K100" s="5"/>
      <c r="L100" s="5"/>
      <c r="M100" s="5"/>
      <c r="N100" s="5"/>
    </row>
    <row r="101" spans="1:14" ht="13.5" x14ac:dyDescent="0.2">
      <c r="A101" s="5"/>
      <c r="B101" s="5"/>
      <c r="C101" s="5"/>
      <c r="D101" s="5"/>
      <c r="E101" s="5"/>
      <c r="F101" s="5"/>
      <c r="G101" s="6"/>
      <c r="H101" s="5"/>
      <c r="I101" s="5"/>
      <c r="J101" s="5"/>
      <c r="K101" s="5"/>
      <c r="L101" s="5"/>
      <c r="M101" s="5"/>
      <c r="N101" s="5"/>
    </row>
    <row r="102" spans="1:14" ht="13.5" x14ac:dyDescent="0.2">
      <c r="A102" s="5"/>
      <c r="B102" s="5"/>
      <c r="C102" s="5"/>
      <c r="D102" s="5"/>
      <c r="E102" s="5"/>
      <c r="F102" s="5"/>
      <c r="G102" s="6"/>
      <c r="H102" s="5"/>
      <c r="I102" s="5"/>
      <c r="J102" s="5"/>
      <c r="K102" s="5"/>
      <c r="L102" s="5"/>
      <c r="M102" s="5"/>
      <c r="N102" s="5"/>
    </row>
    <row r="103" spans="1:14" ht="13.5" x14ac:dyDescent="0.2">
      <c r="A103" s="5"/>
      <c r="B103" s="5"/>
      <c r="C103" s="5"/>
      <c r="D103" s="5"/>
      <c r="E103" s="5"/>
      <c r="F103" s="5"/>
      <c r="G103" s="6"/>
      <c r="H103" s="5"/>
      <c r="I103" s="5"/>
      <c r="J103" s="5"/>
      <c r="K103" s="5"/>
      <c r="L103" s="5"/>
      <c r="M103" s="5"/>
      <c r="N103" s="5"/>
    </row>
    <row r="104" spans="1:14" ht="13.5" x14ac:dyDescent="0.2">
      <c r="A104" s="5"/>
      <c r="B104" s="5"/>
      <c r="C104" s="5"/>
      <c r="D104" s="5"/>
      <c r="E104" s="5"/>
      <c r="F104" s="5"/>
      <c r="G104" s="6"/>
      <c r="H104" s="5"/>
      <c r="I104" s="5"/>
      <c r="J104" s="5"/>
      <c r="K104" s="5"/>
      <c r="L104" s="5"/>
      <c r="M104" s="5"/>
      <c r="N104" s="5"/>
    </row>
    <row r="105" spans="1:14" ht="13.5" x14ac:dyDescent="0.2">
      <c r="A105" s="5"/>
      <c r="B105" s="5"/>
      <c r="C105" s="5"/>
      <c r="D105" s="5"/>
      <c r="E105" s="5"/>
      <c r="F105" s="5"/>
      <c r="G105" s="6"/>
      <c r="H105" s="5"/>
      <c r="I105" s="5"/>
      <c r="J105" s="5"/>
      <c r="K105" s="5"/>
      <c r="L105" s="5"/>
      <c r="M105" s="5"/>
      <c r="N105" s="5"/>
    </row>
    <row r="106" spans="1:14" ht="13.5" x14ac:dyDescent="0.2">
      <c r="A106" s="5"/>
      <c r="B106" s="5"/>
      <c r="C106" s="5"/>
      <c r="D106" s="5"/>
      <c r="E106" s="5"/>
      <c r="F106" s="5"/>
      <c r="G106" s="6"/>
      <c r="H106" s="5"/>
      <c r="I106" s="5"/>
      <c r="J106" s="5"/>
      <c r="K106" s="5"/>
      <c r="L106" s="5"/>
      <c r="M106" s="5"/>
      <c r="N106" s="5"/>
    </row>
    <row r="107" spans="1:14" ht="13.5" x14ac:dyDescent="0.2">
      <c r="A107" s="5"/>
      <c r="B107" s="5"/>
      <c r="C107" s="5"/>
      <c r="D107" s="5"/>
      <c r="E107" s="5"/>
      <c r="F107" s="5"/>
      <c r="G107" s="6"/>
      <c r="H107" s="5"/>
      <c r="I107" s="5"/>
      <c r="J107" s="5"/>
      <c r="K107" s="5"/>
      <c r="L107" s="5"/>
      <c r="M107" s="5"/>
      <c r="N107" s="5"/>
    </row>
    <row r="108" spans="1:14" ht="13.5" x14ac:dyDescent="0.2">
      <c r="A108" s="5"/>
      <c r="B108" s="5"/>
      <c r="C108" s="5"/>
      <c r="D108" s="5"/>
      <c r="E108" s="5"/>
      <c r="F108" s="5"/>
      <c r="G108" s="6"/>
      <c r="H108" s="5"/>
      <c r="I108" s="5"/>
      <c r="J108" s="5"/>
      <c r="K108" s="5"/>
      <c r="L108" s="5"/>
      <c r="M108" s="5"/>
      <c r="N108" s="5"/>
    </row>
    <row r="109" spans="1:14" ht="13.5" x14ac:dyDescent="0.2">
      <c r="A109" s="5"/>
      <c r="B109" s="5"/>
      <c r="C109" s="5"/>
      <c r="D109" s="5"/>
      <c r="E109" s="5"/>
      <c r="F109" s="5"/>
      <c r="G109" s="6"/>
      <c r="H109" s="5"/>
      <c r="I109" s="5"/>
      <c r="J109" s="5"/>
      <c r="K109" s="5"/>
      <c r="L109" s="5"/>
      <c r="M109" s="5"/>
      <c r="N109" s="5"/>
    </row>
    <row r="110" spans="1:14" ht="13.5" x14ac:dyDescent="0.2">
      <c r="A110" s="5"/>
      <c r="B110" s="5"/>
      <c r="C110" s="5"/>
      <c r="D110" s="5"/>
      <c r="E110" s="5"/>
      <c r="F110" s="5"/>
      <c r="G110" s="6"/>
      <c r="H110" s="5"/>
      <c r="I110" s="5"/>
      <c r="J110" s="5"/>
      <c r="K110" s="5"/>
      <c r="L110" s="5"/>
      <c r="M110" s="5"/>
      <c r="N110" s="5"/>
    </row>
    <row r="111" spans="1:14" ht="13.5" x14ac:dyDescent="0.2">
      <c r="A111" s="5"/>
      <c r="B111" s="5"/>
      <c r="C111" s="5"/>
      <c r="D111" s="5"/>
      <c r="E111" s="5"/>
      <c r="F111" s="5"/>
      <c r="G111" s="6"/>
      <c r="H111" s="5"/>
      <c r="I111" s="5"/>
      <c r="J111" s="5"/>
      <c r="K111" s="5"/>
      <c r="L111" s="5"/>
      <c r="M111" s="5"/>
      <c r="N111" s="5"/>
    </row>
    <row r="112" spans="1:14" ht="13.5" x14ac:dyDescent="0.2">
      <c r="A112" s="5"/>
      <c r="B112" s="5"/>
      <c r="C112" s="5"/>
      <c r="D112" s="5"/>
      <c r="E112" s="5"/>
      <c r="F112" s="5"/>
      <c r="G112" s="6"/>
      <c r="H112" s="5"/>
      <c r="I112" s="5"/>
      <c r="J112" s="5"/>
      <c r="K112" s="5"/>
      <c r="L112" s="5"/>
      <c r="M112" s="5"/>
      <c r="N112" s="5"/>
    </row>
    <row r="113" spans="1:14" ht="13.5" x14ac:dyDescent="0.2">
      <c r="A113" s="5"/>
      <c r="B113" s="5"/>
      <c r="C113" s="5"/>
      <c r="D113" s="5"/>
      <c r="E113" s="5"/>
      <c r="F113" s="5"/>
      <c r="G113" s="6"/>
      <c r="H113" s="5"/>
      <c r="I113" s="5"/>
      <c r="J113" s="5"/>
      <c r="K113" s="5"/>
      <c r="L113" s="5"/>
      <c r="M113" s="5"/>
      <c r="N113" s="5"/>
    </row>
    <row r="114" spans="1:14" ht="13.5" x14ac:dyDescent="0.2">
      <c r="A114" s="5"/>
      <c r="B114" s="5"/>
      <c r="C114" s="5"/>
      <c r="D114" s="5"/>
      <c r="E114" s="5"/>
      <c r="F114" s="5"/>
      <c r="G114" s="6"/>
      <c r="H114" s="5"/>
      <c r="I114" s="5"/>
      <c r="J114" s="5"/>
      <c r="K114" s="5"/>
      <c r="L114" s="5"/>
      <c r="M114" s="5"/>
      <c r="N114" s="5"/>
    </row>
    <row r="115" spans="1:14" ht="13.5" x14ac:dyDescent="0.2">
      <c r="A115" s="5"/>
      <c r="B115" s="5"/>
      <c r="C115" s="5"/>
      <c r="D115" s="5"/>
      <c r="E115" s="5"/>
      <c r="F115" s="5"/>
      <c r="G115" s="6"/>
      <c r="H115" s="5"/>
      <c r="I115" s="5"/>
      <c r="J115" s="5"/>
      <c r="K115" s="5"/>
      <c r="L115" s="5"/>
      <c r="M115" s="5"/>
      <c r="N115" s="5"/>
    </row>
    <row r="116" spans="1:14" ht="13.5" x14ac:dyDescent="0.2">
      <c r="A116" s="5"/>
      <c r="B116" s="5"/>
      <c r="C116" s="5"/>
      <c r="D116" s="5"/>
      <c r="E116" s="5"/>
      <c r="F116" s="5"/>
      <c r="G116" s="6"/>
      <c r="H116" s="5"/>
      <c r="I116" s="5"/>
      <c r="J116" s="5"/>
      <c r="K116" s="5"/>
      <c r="L116" s="5"/>
      <c r="M116" s="5"/>
      <c r="N116" s="5"/>
    </row>
    <row r="117" spans="1:14" ht="13.5" x14ac:dyDescent="0.2">
      <c r="A117" s="5"/>
      <c r="B117" s="5"/>
      <c r="C117" s="5"/>
      <c r="D117" s="5"/>
      <c r="E117" s="5"/>
      <c r="F117" s="5"/>
      <c r="G117" s="6"/>
      <c r="H117" s="5"/>
      <c r="I117" s="5"/>
      <c r="J117" s="5"/>
      <c r="K117" s="5"/>
      <c r="L117" s="5"/>
      <c r="M117" s="5"/>
      <c r="N117" s="5"/>
    </row>
    <row r="118" spans="1:14" ht="13.5" x14ac:dyDescent="0.2">
      <c r="A118" s="5"/>
      <c r="B118" s="5"/>
      <c r="C118" s="5"/>
      <c r="D118" s="5"/>
      <c r="E118" s="5"/>
      <c r="F118" s="5"/>
      <c r="G118" s="6"/>
      <c r="H118" s="5"/>
      <c r="I118" s="5"/>
      <c r="J118" s="5"/>
      <c r="K118" s="5"/>
      <c r="L118" s="5"/>
      <c r="M118" s="5"/>
      <c r="N118" s="5"/>
    </row>
    <row r="119" spans="1:14" ht="13.5" x14ac:dyDescent="0.2">
      <c r="A119" s="5"/>
      <c r="B119" s="5"/>
      <c r="C119" s="5"/>
      <c r="D119" s="5"/>
      <c r="E119" s="5"/>
      <c r="F119" s="5"/>
      <c r="G119" s="6"/>
      <c r="H119" s="5"/>
      <c r="I119" s="5"/>
      <c r="J119" s="5"/>
      <c r="K119" s="5"/>
      <c r="L119" s="5"/>
      <c r="M119" s="5"/>
      <c r="N119" s="5"/>
    </row>
    <row r="120" spans="1:14" ht="13.5" x14ac:dyDescent="0.2">
      <c r="A120" s="5"/>
      <c r="B120" s="5"/>
      <c r="C120" s="5"/>
      <c r="D120" s="5"/>
      <c r="E120" s="5"/>
      <c r="F120" s="5"/>
      <c r="G120" s="6"/>
      <c r="H120" s="5"/>
      <c r="I120" s="5"/>
      <c r="J120" s="5"/>
      <c r="K120" s="5"/>
      <c r="L120" s="5"/>
      <c r="M120" s="5"/>
      <c r="N120" s="5"/>
    </row>
    <row r="121" spans="1:14" ht="13.5" x14ac:dyDescent="0.2">
      <c r="A121" s="5"/>
      <c r="B121" s="5"/>
      <c r="C121" s="5"/>
      <c r="D121" s="5"/>
      <c r="E121" s="5"/>
      <c r="F121" s="5"/>
      <c r="G121" s="6"/>
      <c r="H121" s="5"/>
      <c r="I121" s="5"/>
      <c r="J121" s="5"/>
      <c r="K121" s="5"/>
      <c r="L121" s="5"/>
      <c r="M121" s="5"/>
      <c r="N121" s="5"/>
    </row>
    <row r="122" spans="1:14" ht="13.5" x14ac:dyDescent="0.2">
      <c r="A122" s="5"/>
      <c r="B122" s="5"/>
      <c r="C122" s="5"/>
      <c r="D122" s="5"/>
      <c r="E122" s="5"/>
      <c r="F122" s="5"/>
      <c r="G122" s="6"/>
      <c r="H122" s="5"/>
      <c r="I122" s="5"/>
      <c r="J122" s="5"/>
      <c r="K122" s="5"/>
      <c r="L122" s="5"/>
      <c r="M122" s="5"/>
      <c r="N122" s="5"/>
    </row>
    <row r="123" spans="1:14" ht="13.5" x14ac:dyDescent="0.2">
      <c r="A123" s="5"/>
      <c r="B123" s="5"/>
      <c r="C123" s="5"/>
      <c r="D123" s="5"/>
      <c r="E123" s="5"/>
      <c r="F123" s="5"/>
      <c r="G123" s="6"/>
      <c r="H123" s="5"/>
      <c r="I123" s="5"/>
      <c r="J123" s="5"/>
      <c r="K123" s="5"/>
      <c r="L123" s="5"/>
      <c r="M123" s="5"/>
      <c r="N123" s="5"/>
    </row>
    <row r="124" spans="1:14" ht="13.5" x14ac:dyDescent="0.2">
      <c r="A124" s="5"/>
      <c r="B124" s="5"/>
      <c r="C124" s="5"/>
      <c r="D124" s="5"/>
      <c r="E124" s="5"/>
      <c r="F124" s="5"/>
      <c r="G124" s="6"/>
      <c r="H124" s="5"/>
      <c r="I124" s="5"/>
      <c r="J124" s="5"/>
      <c r="K124" s="5"/>
      <c r="L124" s="5"/>
      <c r="M124" s="5"/>
      <c r="N124" s="5"/>
    </row>
    <row r="125" spans="1:14" ht="13.5" x14ac:dyDescent="0.2">
      <c r="A125" s="5"/>
      <c r="B125" s="5"/>
      <c r="C125" s="5"/>
      <c r="D125" s="5"/>
      <c r="E125" s="5"/>
      <c r="F125" s="5"/>
      <c r="G125" s="6"/>
      <c r="H125" s="5"/>
      <c r="I125" s="5"/>
      <c r="J125" s="5"/>
      <c r="K125" s="5"/>
      <c r="L125" s="5"/>
      <c r="M125" s="5"/>
      <c r="N125" s="5"/>
    </row>
    <row r="126" spans="1:14" ht="13.5" x14ac:dyDescent="0.2">
      <c r="A126" s="5"/>
      <c r="B126" s="5"/>
      <c r="C126" s="5"/>
      <c r="D126" s="5"/>
      <c r="E126" s="5"/>
      <c r="F126" s="5"/>
      <c r="G126" s="6"/>
      <c r="H126" s="5"/>
      <c r="I126" s="5"/>
      <c r="J126" s="5"/>
      <c r="K126" s="5"/>
      <c r="L126" s="5"/>
      <c r="M126" s="5"/>
      <c r="N126" s="5"/>
    </row>
    <row r="127" spans="1:14" ht="13.5" x14ac:dyDescent="0.2">
      <c r="A127" s="5"/>
      <c r="B127" s="5"/>
      <c r="C127" s="5"/>
      <c r="D127" s="5"/>
      <c r="E127" s="5"/>
      <c r="F127" s="5"/>
      <c r="G127" s="6"/>
      <c r="H127" s="5"/>
      <c r="I127" s="5"/>
      <c r="J127" s="5"/>
      <c r="K127" s="5"/>
      <c r="L127" s="5"/>
      <c r="M127" s="5"/>
      <c r="N127" s="5"/>
    </row>
    <row r="128" spans="1:14" ht="13.5" x14ac:dyDescent="0.2">
      <c r="A128" s="5"/>
      <c r="B128" s="5"/>
      <c r="C128" s="5"/>
      <c r="D128" s="5"/>
      <c r="E128" s="5"/>
      <c r="F128" s="5"/>
      <c r="G128" s="6"/>
      <c r="H128" s="5"/>
      <c r="I128" s="5"/>
      <c r="J128" s="5"/>
      <c r="K128" s="5"/>
      <c r="L128" s="5"/>
      <c r="M128" s="5"/>
      <c r="N128" s="5"/>
    </row>
    <row r="129" spans="1:14" ht="13.5" x14ac:dyDescent="0.2">
      <c r="A129" s="5"/>
      <c r="B129" s="5"/>
      <c r="C129" s="5"/>
      <c r="D129" s="5"/>
      <c r="E129" s="5"/>
      <c r="F129" s="5"/>
      <c r="G129" s="6"/>
      <c r="H129" s="5"/>
      <c r="I129" s="5"/>
      <c r="J129" s="5"/>
      <c r="K129" s="5"/>
      <c r="L129" s="5"/>
      <c r="M129" s="5"/>
      <c r="N129" s="5"/>
    </row>
    <row r="130" spans="1:14" ht="13.5" x14ac:dyDescent="0.2">
      <c r="A130" s="5"/>
      <c r="B130" s="5"/>
      <c r="C130" s="5"/>
      <c r="D130" s="5"/>
      <c r="E130" s="5"/>
      <c r="F130" s="5"/>
      <c r="G130" s="6"/>
      <c r="H130" s="5"/>
      <c r="I130" s="5"/>
      <c r="J130" s="5"/>
      <c r="K130" s="5"/>
      <c r="L130" s="5"/>
      <c r="M130" s="5"/>
      <c r="N130" s="5"/>
    </row>
    <row r="131" spans="1:14" ht="13.5" x14ac:dyDescent="0.2">
      <c r="A131" s="5"/>
      <c r="B131" s="5"/>
      <c r="C131" s="5"/>
      <c r="D131" s="5"/>
      <c r="E131" s="5"/>
      <c r="F131" s="5"/>
      <c r="G131" s="6"/>
      <c r="H131" s="5"/>
      <c r="I131" s="5"/>
      <c r="J131" s="5"/>
      <c r="K131" s="5"/>
      <c r="L131" s="5"/>
      <c r="M131" s="5"/>
      <c r="N131" s="5"/>
    </row>
    <row r="132" spans="1:14" ht="13.5" x14ac:dyDescent="0.2">
      <c r="A132" s="5"/>
      <c r="B132" s="5"/>
      <c r="C132" s="5"/>
      <c r="D132" s="5"/>
      <c r="E132" s="5"/>
      <c r="F132" s="5"/>
      <c r="G132" s="6"/>
      <c r="H132" s="5"/>
      <c r="I132" s="5"/>
      <c r="J132" s="5"/>
      <c r="K132" s="5"/>
      <c r="L132" s="5"/>
      <c r="M132" s="5"/>
      <c r="N132" s="5"/>
    </row>
    <row r="133" spans="1:14" ht="13.5" x14ac:dyDescent="0.2">
      <c r="A133" s="5"/>
      <c r="B133" s="5"/>
      <c r="C133" s="5"/>
      <c r="D133" s="5"/>
      <c r="E133" s="5"/>
      <c r="F133" s="5"/>
      <c r="G133" s="6"/>
      <c r="H133" s="5"/>
      <c r="I133" s="5"/>
      <c r="J133" s="5"/>
      <c r="K133" s="5"/>
      <c r="L133" s="5"/>
      <c r="M133" s="5"/>
      <c r="N133" s="5"/>
    </row>
    <row r="134" spans="1:14" ht="13.5" x14ac:dyDescent="0.2">
      <c r="A134" s="5"/>
      <c r="B134" s="5"/>
      <c r="C134" s="5"/>
      <c r="D134" s="5"/>
      <c r="E134" s="5"/>
      <c r="F134" s="5"/>
      <c r="G134" s="6"/>
      <c r="H134" s="5"/>
      <c r="I134" s="5"/>
      <c r="J134" s="5"/>
      <c r="K134" s="5"/>
      <c r="L134" s="5"/>
      <c r="M134" s="5"/>
      <c r="N134" s="5"/>
    </row>
    <row r="135" spans="1:14" ht="13.5" x14ac:dyDescent="0.2">
      <c r="A135" s="5"/>
      <c r="B135" s="5"/>
      <c r="C135" s="5"/>
      <c r="D135" s="5"/>
      <c r="E135" s="5"/>
      <c r="F135" s="5"/>
      <c r="G135" s="6"/>
      <c r="H135" s="5"/>
      <c r="I135" s="5"/>
      <c r="J135" s="5"/>
      <c r="K135" s="5"/>
      <c r="L135" s="5"/>
      <c r="M135" s="5"/>
      <c r="N135" s="5"/>
    </row>
    <row r="136" spans="1:14" ht="13.5" x14ac:dyDescent="0.2">
      <c r="A136" s="5"/>
      <c r="B136" s="5"/>
      <c r="C136" s="5"/>
      <c r="D136" s="5"/>
      <c r="E136" s="5"/>
      <c r="F136" s="5"/>
      <c r="G136" s="6"/>
      <c r="H136" s="5"/>
      <c r="I136" s="5"/>
      <c r="J136" s="5"/>
      <c r="K136" s="5"/>
      <c r="L136" s="5"/>
      <c r="M136" s="5"/>
      <c r="N136" s="5"/>
    </row>
    <row r="137" spans="1:14" ht="13.5" x14ac:dyDescent="0.2">
      <c r="A137" s="5"/>
      <c r="B137" s="5"/>
      <c r="C137" s="5"/>
      <c r="D137" s="5"/>
      <c r="E137" s="5"/>
      <c r="F137" s="5"/>
      <c r="G137" s="6"/>
      <c r="H137" s="5"/>
      <c r="I137" s="5"/>
      <c r="J137" s="5"/>
      <c r="K137" s="5"/>
      <c r="L137" s="5"/>
      <c r="M137" s="5"/>
      <c r="N137" s="5"/>
    </row>
    <row r="138" spans="1:14" ht="13.5" x14ac:dyDescent="0.2">
      <c r="A138" s="5"/>
      <c r="B138" s="5"/>
      <c r="C138" s="5"/>
      <c r="D138" s="5"/>
      <c r="E138" s="5"/>
      <c r="F138" s="5"/>
      <c r="G138" s="6"/>
      <c r="H138" s="5"/>
      <c r="I138" s="5"/>
      <c r="J138" s="5"/>
      <c r="K138" s="5"/>
      <c r="L138" s="5"/>
      <c r="M138" s="5"/>
      <c r="N138" s="5"/>
    </row>
    <row r="139" spans="1:14" ht="13.5" x14ac:dyDescent="0.2">
      <c r="A139" s="5"/>
      <c r="B139" s="5"/>
      <c r="C139" s="5"/>
      <c r="D139" s="5"/>
      <c r="E139" s="5"/>
      <c r="F139" s="5"/>
      <c r="G139" s="6"/>
      <c r="H139" s="5"/>
      <c r="I139" s="5"/>
      <c r="J139" s="5"/>
      <c r="K139" s="5"/>
      <c r="L139" s="5"/>
      <c r="M139" s="5"/>
      <c r="N139" s="5"/>
    </row>
    <row r="140" spans="1:14" x14ac:dyDescent="0.2">
      <c r="G140" s="3"/>
    </row>
    <row r="141" spans="1:14" x14ac:dyDescent="0.2">
      <c r="G141" s="3"/>
    </row>
    <row r="142" spans="1:14" x14ac:dyDescent="0.2">
      <c r="G142" s="3"/>
    </row>
    <row r="143" spans="1:14" x14ac:dyDescent="0.2">
      <c r="G143" s="3"/>
    </row>
    <row r="144" spans="1:14" x14ac:dyDescent="0.2">
      <c r="G144" s="3"/>
    </row>
    <row r="145" spans="7:7" x14ac:dyDescent="0.2">
      <c r="G145" s="3"/>
    </row>
    <row r="146" spans="7:7" x14ac:dyDescent="0.2">
      <c r="G146" s="3"/>
    </row>
    <row r="147" spans="7:7" x14ac:dyDescent="0.2">
      <c r="G147" s="3"/>
    </row>
    <row r="148" spans="7:7" x14ac:dyDescent="0.2">
      <c r="G148" s="3"/>
    </row>
    <row r="149" spans="7:7" x14ac:dyDescent="0.2">
      <c r="G149" s="3"/>
    </row>
    <row r="150" spans="7:7" x14ac:dyDescent="0.2">
      <c r="G150" s="3"/>
    </row>
    <row r="151" spans="7:7" x14ac:dyDescent="0.2">
      <c r="G151" s="3"/>
    </row>
    <row r="152" spans="7:7" x14ac:dyDescent="0.2">
      <c r="G152" s="3"/>
    </row>
    <row r="153" spans="7:7" x14ac:dyDescent="0.2">
      <c r="G153" s="3"/>
    </row>
    <row r="154" spans="7:7" x14ac:dyDescent="0.2">
      <c r="G154" s="3"/>
    </row>
    <row r="155" spans="7:7" x14ac:dyDescent="0.2">
      <c r="G155" s="3"/>
    </row>
    <row r="156" spans="7:7" x14ac:dyDescent="0.2">
      <c r="G156" s="3"/>
    </row>
    <row r="157" spans="7:7" x14ac:dyDescent="0.2">
      <c r="G157" s="3"/>
    </row>
    <row r="158" spans="7:7" x14ac:dyDescent="0.2">
      <c r="G158" s="3"/>
    </row>
    <row r="159" spans="7:7" x14ac:dyDescent="0.2">
      <c r="G159" s="3"/>
    </row>
    <row r="160" spans="7:7" x14ac:dyDescent="0.2">
      <c r="G160" s="3"/>
    </row>
    <row r="161" spans="7:7" x14ac:dyDescent="0.2">
      <c r="G161" s="3"/>
    </row>
    <row r="162" spans="7:7" x14ac:dyDescent="0.2">
      <c r="G162" s="3"/>
    </row>
    <row r="163" spans="7:7" x14ac:dyDescent="0.2">
      <c r="G163" s="3"/>
    </row>
    <row r="164" spans="7:7" x14ac:dyDescent="0.2">
      <c r="G164" s="3"/>
    </row>
    <row r="165" spans="7:7" x14ac:dyDescent="0.2">
      <c r="G165" s="3"/>
    </row>
    <row r="166" spans="7:7" x14ac:dyDescent="0.2">
      <c r="G166" s="3"/>
    </row>
    <row r="167" spans="7:7" x14ac:dyDescent="0.2">
      <c r="G167" s="3"/>
    </row>
    <row r="168" spans="7:7" x14ac:dyDescent="0.2">
      <c r="G168" s="3"/>
    </row>
    <row r="169" spans="7:7" x14ac:dyDescent="0.2">
      <c r="G169" s="3"/>
    </row>
    <row r="170" spans="7:7" x14ac:dyDescent="0.2">
      <c r="G170" s="3"/>
    </row>
    <row r="171" spans="7:7" x14ac:dyDescent="0.2">
      <c r="G171" s="3"/>
    </row>
    <row r="172" spans="7:7" x14ac:dyDescent="0.2">
      <c r="G172" s="3"/>
    </row>
    <row r="173" spans="7:7" x14ac:dyDescent="0.2">
      <c r="G173" s="3"/>
    </row>
    <row r="174" spans="7:7" x14ac:dyDescent="0.2">
      <c r="G174" s="3"/>
    </row>
    <row r="175" spans="7:7" x14ac:dyDescent="0.2">
      <c r="G175" s="3"/>
    </row>
    <row r="176" spans="7:7" x14ac:dyDescent="0.2">
      <c r="G176" s="3"/>
    </row>
    <row r="177" spans="7:7" x14ac:dyDescent="0.2">
      <c r="G177" s="3"/>
    </row>
    <row r="178" spans="7:7" x14ac:dyDescent="0.2">
      <c r="G178" s="3"/>
    </row>
    <row r="179" spans="7:7" x14ac:dyDescent="0.2">
      <c r="G179" s="3"/>
    </row>
    <row r="180" spans="7:7" x14ac:dyDescent="0.2">
      <c r="G180" s="3"/>
    </row>
    <row r="181" spans="7:7" x14ac:dyDescent="0.2">
      <c r="G181" s="3"/>
    </row>
    <row r="182" spans="7:7" x14ac:dyDescent="0.2">
      <c r="G182" s="3"/>
    </row>
    <row r="183" spans="7:7" x14ac:dyDescent="0.2">
      <c r="G183" s="3"/>
    </row>
    <row r="184" spans="7:7" x14ac:dyDescent="0.2">
      <c r="G184" s="3"/>
    </row>
    <row r="185" spans="7:7" x14ac:dyDescent="0.2">
      <c r="G185" s="3"/>
    </row>
    <row r="186" spans="7:7" x14ac:dyDescent="0.2">
      <c r="G186" s="3"/>
    </row>
    <row r="187" spans="7:7" x14ac:dyDescent="0.2">
      <c r="G187" s="3"/>
    </row>
    <row r="188" spans="7:7" x14ac:dyDescent="0.2">
      <c r="G188" s="3"/>
    </row>
    <row r="189" spans="7:7" x14ac:dyDescent="0.2">
      <c r="G189" s="3"/>
    </row>
    <row r="190" spans="7:7" x14ac:dyDescent="0.2">
      <c r="G190" s="3"/>
    </row>
    <row r="191" spans="7:7" x14ac:dyDescent="0.2">
      <c r="G191" s="3"/>
    </row>
    <row r="192" spans="7:7" x14ac:dyDescent="0.2">
      <c r="G192" s="3"/>
    </row>
    <row r="193" spans="7:7" x14ac:dyDescent="0.2">
      <c r="G193" s="3"/>
    </row>
    <row r="194" spans="7:7" x14ac:dyDescent="0.2">
      <c r="G194" s="3"/>
    </row>
    <row r="195" spans="7:7" x14ac:dyDescent="0.2">
      <c r="G195" s="3"/>
    </row>
    <row r="196" spans="7:7" x14ac:dyDescent="0.2">
      <c r="G196" s="3"/>
    </row>
    <row r="197" spans="7:7" x14ac:dyDescent="0.2">
      <c r="G197" s="3"/>
    </row>
    <row r="198" spans="7:7" x14ac:dyDescent="0.2">
      <c r="G198" s="3"/>
    </row>
    <row r="199" spans="7:7" x14ac:dyDescent="0.2">
      <c r="G199" s="3"/>
    </row>
    <row r="200" spans="7:7" x14ac:dyDescent="0.2">
      <c r="G200" s="3"/>
    </row>
    <row r="201" spans="7:7" x14ac:dyDescent="0.2">
      <c r="G201" s="3"/>
    </row>
    <row r="202" spans="7:7" x14ac:dyDescent="0.2">
      <c r="G202" s="3"/>
    </row>
    <row r="203" spans="7:7" x14ac:dyDescent="0.2">
      <c r="G203" s="3"/>
    </row>
    <row r="204" spans="7:7" x14ac:dyDescent="0.2">
      <c r="G204" s="3"/>
    </row>
    <row r="205" spans="7:7" x14ac:dyDescent="0.2">
      <c r="G205" s="3"/>
    </row>
    <row r="206" spans="7:7" x14ac:dyDescent="0.2">
      <c r="G206" s="3"/>
    </row>
    <row r="207" spans="7:7" x14ac:dyDescent="0.2">
      <c r="G207" s="3"/>
    </row>
    <row r="208" spans="7:7" x14ac:dyDescent="0.2">
      <c r="G208" s="3"/>
    </row>
    <row r="209" spans="7:7" x14ac:dyDescent="0.2">
      <c r="G209" s="3"/>
    </row>
    <row r="210" spans="7:7" x14ac:dyDescent="0.2">
      <c r="G210" s="3"/>
    </row>
    <row r="211" spans="7:7" x14ac:dyDescent="0.2">
      <c r="G211" s="3"/>
    </row>
    <row r="212" spans="7:7" x14ac:dyDescent="0.2">
      <c r="G212" s="3"/>
    </row>
    <row r="213" spans="7:7" x14ac:dyDescent="0.2">
      <c r="G213" s="3"/>
    </row>
    <row r="214" spans="7:7" x14ac:dyDescent="0.2">
      <c r="G214" s="3"/>
    </row>
    <row r="215" spans="7:7" x14ac:dyDescent="0.2">
      <c r="G215" s="3"/>
    </row>
    <row r="216" spans="7:7" x14ac:dyDescent="0.2">
      <c r="G216" s="3"/>
    </row>
    <row r="217" spans="7:7" x14ac:dyDescent="0.2">
      <c r="G217" s="3"/>
    </row>
    <row r="218" spans="7:7" x14ac:dyDescent="0.2">
      <c r="G218" s="3"/>
    </row>
    <row r="219" spans="7:7" x14ac:dyDescent="0.2">
      <c r="G219" s="3"/>
    </row>
    <row r="220" spans="7:7" x14ac:dyDescent="0.2">
      <c r="G220" s="3"/>
    </row>
    <row r="221" spans="7:7" x14ac:dyDescent="0.2">
      <c r="G221" s="3"/>
    </row>
    <row r="222" spans="7:7" x14ac:dyDescent="0.2">
      <c r="G222" s="3"/>
    </row>
    <row r="223" spans="7:7" x14ac:dyDescent="0.2">
      <c r="G223" s="3"/>
    </row>
    <row r="224" spans="7:7" x14ac:dyDescent="0.2">
      <c r="G224" s="3"/>
    </row>
    <row r="225" spans="7:7" x14ac:dyDescent="0.2">
      <c r="G225" s="3"/>
    </row>
    <row r="226" spans="7:7" x14ac:dyDescent="0.2">
      <c r="G226" s="3"/>
    </row>
    <row r="227" spans="7:7" x14ac:dyDescent="0.2">
      <c r="G227" s="3"/>
    </row>
    <row r="228" spans="7:7" x14ac:dyDescent="0.2">
      <c r="G228" s="3"/>
    </row>
    <row r="229" spans="7:7" x14ac:dyDescent="0.2">
      <c r="G229" s="3"/>
    </row>
    <row r="230" spans="7:7" x14ac:dyDescent="0.2">
      <c r="G230" s="3"/>
    </row>
    <row r="231" spans="7:7" x14ac:dyDescent="0.2">
      <c r="G231" s="3"/>
    </row>
    <row r="232" spans="7:7" x14ac:dyDescent="0.2">
      <c r="G232" s="3"/>
    </row>
    <row r="233" spans="7:7" x14ac:dyDescent="0.2">
      <c r="G233" s="3"/>
    </row>
    <row r="234" spans="7:7" x14ac:dyDescent="0.2">
      <c r="G234" s="3"/>
    </row>
    <row r="235" spans="7:7" x14ac:dyDescent="0.2">
      <c r="G235" s="3"/>
    </row>
    <row r="236" spans="7:7" x14ac:dyDescent="0.2">
      <c r="G236" s="3"/>
    </row>
    <row r="237" spans="7:7" x14ac:dyDescent="0.2">
      <c r="G237" s="3"/>
    </row>
    <row r="238" spans="7:7" x14ac:dyDescent="0.2">
      <c r="G238" s="3"/>
    </row>
    <row r="239" spans="7:7" x14ac:dyDescent="0.2">
      <c r="G239" s="3"/>
    </row>
    <row r="240" spans="7:7" x14ac:dyDescent="0.2">
      <c r="G240" s="3"/>
    </row>
    <row r="241" spans="7:7" x14ac:dyDescent="0.2">
      <c r="G241" s="3"/>
    </row>
    <row r="242" spans="7:7" x14ac:dyDescent="0.2">
      <c r="G242" s="3"/>
    </row>
    <row r="243" spans="7:7" x14ac:dyDescent="0.2">
      <c r="G243" s="3"/>
    </row>
    <row r="244" spans="7:7" x14ac:dyDescent="0.2">
      <c r="G244" s="3"/>
    </row>
    <row r="245" spans="7:7" x14ac:dyDescent="0.2">
      <c r="G245" s="3"/>
    </row>
    <row r="246" spans="7:7" x14ac:dyDescent="0.2">
      <c r="G246" s="3"/>
    </row>
    <row r="247" spans="7:7" x14ac:dyDescent="0.2">
      <c r="G247" s="3"/>
    </row>
    <row r="248" spans="7:7" x14ac:dyDescent="0.2">
      <c r="G248" s="3"/>
    </row>
    <row r="249" spans="7:7" x14ac:dyDescent="0.2">
      <c r="G249" s="3"/>
    </row>
    <row r="250" spans="7:7" x14ac:dyDescent="0.2">
      <c r="G250" s="3"/>
    </row>
    <row r="251" spans="7:7" x14ac:dyDescent="0.2">
      <c r="G251" s="3"/>
    </row>
    <row r="252" spans="7:7" x14ac:dyDescent="0.2">
      <c r="G252" s="3"/>
    </row>
    <row r="253" spans="7:7" x14ac:dyDescent="0.2">
      <c r="G253" s="3"/>
    </row>
    <row r="254" spans="7:7" x14ac:dyDescent="0.2">
      <c r="G254" s="3"/>
    </row>
    <row r="255" spans="7:7" x14ac:dyDescent="0.2">
      <c r="G255" s="3"/>
    </row>
    <row r="256" spans="7:7" x14ac:dyDescent="0.2">
      <c r="G256" s="3"/>
    </row>
    <row r="257" spans="7:7" x14ac:dyDescent="0.2">
      <c r="G257" s="3"/>
    </row>
    <row r="258" spans="7:7" x14ac:dyDescent="0.2">
      <c r="G258" s="3"/>
    </row>
    <row r="259" spans="7:7" x14ac:dyDescent="0.2">
      <c r="G259" s="3"/>
    </row>
    <row r="260" spans="7:7" x14ac:dyDescent="0.2">
      <c r="G260" s="3"/>
    </row>
    <row r="261" spans="7:7" x14ac:dyDescent="0.2">
      <c r="G261" s="3"/>
    </row>
    <row r="262" spans="7:7" x14ac:dyDescent="0.2">
      <c r="G262" s="3"/>
    </row>
    <row r="263" spans="7:7" x14ac:dyDescent="0.2">
      <c r="G263" s="3"/>
    </row>
    <row r="264" spans="7:7" x14ac:dyDescent="0.2">
      <c r="G264" s="3"/>
    </row>
    <row r="265" spans="7:7" x14ac:dyDescent="0.2">
      <c r="G265" s="3"/>
    </row>
    <row r="266" spans="7:7" x14ac:dyDescent="0.2">
      <c r="G266" s="3"/>
    </row>
    <row r="267" spans="7:7" x14ac:dyDescent="0.2">
      <c r="G267" s="3"/>
    </row>
    <row r="268" spans="7:7" x14ac:dyDescent="0.2">
      <c r="G268" s="3"/>
    </row>
    <row r="269" spans="7:7" x14ac:dyDescent="0.2">
      <c r="G269" s="3"/>
    </row>
    <row r="270" spans="7:7" x14ac:dyDescent="0.2">
      <c r="G270" s="3"/>
    </row>
    <row r="271" spans="7:7" x14ac:dyDescent="0.2">
      <c r="G271" s="3"/>
    </row>
    <row r="272" spans="7:7" x14ac:dyDescent="0.2">
      <c r="G272" s="3"/>
    </row>
    <row r="273" spans="7:7" x14ac:dyDescent="0.2">
      <c r="G273" s="3"/>
    </row>
    <row r="274" spans="7:7" x14ac:dyDescent="0.2">
      <c r="G274" s="3"/>
    </row>
    <row r="275" spans="7:7" x14ac:dyDescent="0.2">
      <c r="G275" s="3"/>
    </row>
    <row r="276" spans="7:7" x14ac:dyDescent="0.2">
      <c r="G276" s="3"/>
    </row>
    <row r="277" spans="7:7" x14ac:dyDescent="0.2">
      <c r="G277" s="3"/>
    </row>
    <row r="278" spans="7:7" x14ac:dyDescent="0.2">
      <c r="G278" s="3"/>
    </row>
    <row r="279" spans="7:7" x14ac:dyDescent="0.2">
      <c r="G279" s="3"/>
    </row>
    <row r="280" spans="7:7" x14ac:dyDescent="0.2">
      <c r="G280" s="3"/>
    </row>
    <row r="281" spans="7:7" x14ac:dyDescent="0.2">
      <c r="G281" s="3"/>
    </row>
    <row r="282" spans="7:7" x14ac:dyDescent="0.2">
      <c r="G282" s="3"/>
    </row>
    <row r="283" spans="7:7" x14ac:dyDescent="0.2">
      <c r="G283" s="3"/>
    </row>
    <row r="284" spans="7:7" x14ac:dyDescent="0.2">
      <c r="G284" s="3"/>
    </row>
    <row r="285" spans="7:7" x14ac:dyDescent="0.2">
      <c r="G285" s="3"/>
    </row>
    <row r="286" spans="7:7" x14ac:dyDescent="0.2">
      <c r="G286" s="3"/>
    </row>
    <row r="287" spans="7:7" x14ac:dyDescent="0.2">
      <c r="G287" s="3"/>
    </row>
    <row r="288" spans="7:7" x14ac:dyDescent="0.2">
      <c r="G288" s="3"/>
    </row>
    <row r="289" spans="7:7" x14ac:dyDescent="0.2">
      <c r="G289" s="3"/>
    </row>
    <row r="290" spans="7:7" x14ac:dyDescent="0.2">
      <c r="G290" s="3"/>
    </row>
    <row r="291" spans="7:7" x14ac:dyDescent="0.2">
      <c r="G291" s="3"/>
    </row>
    <row r="292" spans="7:7" x14ac:dyDescent="0.2">
      <c r="G292" s="3"/>
    </row>
    <row r="293" spans="7:7" x14ac:dyDescent="0.2">
      <c r="G293" s="3"/>
    </row>
    <row r="294" spans="7:7" x14ac:dyDescent="0.2">
      <c r="G294" s="3"/>
    </row>
    <row r="295" spans="7:7" x14ac:dyDescent="0.2">
      <c r="G295" s="3"/>
    </row>
    <row r="296" spans="7:7" x14ac:dyDescent="0.2">
      <c r="G296" s="3"/>
    </row>
    <row r="297" spans="7:7" x14ac:dyDescent="0.2">
      <c r="G297" s="3"/>
    </row>
    <row r="298" spans="7:7" x14ac:dyDescent="0.2">
      <c r="G298" s="3"/>
    </row>
    <row r="299" spans="7:7" x14ac:dyDescent="0.2">
      <c r="G299" s="3"/>
    </row>
    <row r="300" spans="7:7" x14ac:dyDescent="0.2">
      <c r="G300" s="3"/>
    </row>
    <row r="301" spans="7:7" x14ac:dyDescent="0.2">
      <c r="G301" s="3"/>
    </row>
    <row r="302" spans="7:7" x14ac:dyDescent="0.2">
      <c r="G302" s="3"/>
    </row>
    <row r="303" spans="7:7" x14ac:dyDescent="0.2">
      <c r="G303" s="3"/>
    </row>
    <row r="304" spans="7:7" x14ac:dyDescent="0.2">
      <c r="G304" s="3"/>
    </row>
    <row r="305" spans="7:7" x14ac:dyDescent="0.2">
      <c r="G305" s="3"/>
    </row>
    <row r="306" spans="7:7" x14ac:dyDescent="0.2">
      <c r="G306" s="3"/>
    </row>
    <row r="307" spans="7:7" x14ac:dyDescent="0.2">
      <c r="G307" s="3"/>
    </row>
    <row r="308" spans="7:7" x14ac:dyDescent="0.2">
      <c r="G308" s="3"/>
    </row>
    <row r="309" spans="7:7" x14ac:dyDescent="0.2">
      <c r="G309" s="3"/>
    </row>
  </sheetData>
  <mergeCells count="18">
    <mergeCell ref="N4:N8"/>
    <mergeCell ref="B4:B8"/>
    <mergeCell ref="C4:C8"/>
    <mergeCell ref="E4:E8"/>
    <mergeCell ref="J1:N1"/>
    <mergeCell ref="F4:F8"/>
    <mergeCell ref="G4:M4"/>
    <mergeCell ref="J6:K8"/>
    <mergeCell ref="G5:G8"/>
    <mergeCell ref="A2:N2"/>
    <mergeCell ref="A61:E61"/>
    <mergeCell ref="A4:A8"/>
    <mergeCell ref="H5:M5"/>
    <mergeCell ref="H6:H8"/>
    <mergeCell ref="I6:I8"/>
    <mergeCell ref="L6:L8"/>
    <mergeCell ref="M6:M8"/>
    <mergeCell ref="D4:D8"/>
  </mergeCells>
  <printOptions horizontalCentered="1"/>
  <pageMargins left="0.98425196850393704" right="0.98425196850393704" top="0.98425196850393704" bottom="0.98425196850393704" header="0.51181102362204722" footer="0.70866141732283461"/>
  <pageSetup paperSize="9" scale="75" fitToHeight="0" orientation="landscape" r:id="rId1"/>
  <headerFooter alignWithMargins="0">
    <oddFooter>&amp;C&amp;"Century Gothic,Normalny"&amp;P</oddFooter>
  </headerFooter>
  <rowBreaks count="5" manualBreakCount="5">
    <brk id="15" max="13" man="1"/>
    <brk id="25" max="13" man="1"/>
    <brk id="36" max="13" man="1"/>
    <brk id="44" max="16383" man="1"/>
    <brk id="5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inwestycyjny roczny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</dc:creator>
  <cp:lastModifiedBy>Kinga Gawlińska</cp:lastModifiedBy>
  <cp:lastPrinted>2025-10-10T10:17:51Z</cp:lastPrinted>
  <dcterms:created xsi:type="dcterms:W3CDTF">2014-10-09T12:46:08Z</dcterms:created>
  <dcterms:modified xsi:type="dcterms:W3CDTF">2025-10-10T10:19:39Z</dcterms:modified>
</cp:coreProperties>
</file>