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015" activeTab="0"/>
  </bookViews>
  <sheets>
    <sheet name="14" sheetId="1" r:id="rId1"/>
  </sheets>
  <definedNames>
    <definedName name="_xlnm._FilterDatabase" localSheetId="0" hidden="1">'14'!$A$27:$E$74</definedName>
    <definedName name="_xlnm.Print_Area" localSheetId="0">'14'!$A$1:$E$74</definedName>
  </definedNames>
  <calcPr fullCalcOnLoad="1"/>
</workbook>
</file>

<file path=xl/sharedStrings.xml><?xml version="1.0" encoding="utf-8"?>
<sst xmlns="http://schemas.openxmlformats.org/spreadsheetml/2006/main" count="72" uniqueCount="31">
  <si>
    <t>RAZEM</t>
  </si>
  <si>
    <t>Pozostała działalność</t>
  </si>
  <si>
    <t>Pomoc społeczna</t>
  </si>
  <si>
    <t xml:space="preserve">Bezpieczeństwo publiczne i ochrona przeciwpożarowa </t>
  </si>
  <si>
    <t xml:space="preserve">Świadczenia rodzinne oraz koszty obsługi zadania </t>
  </si>
  <si>
    <t xml:space="preserve">Świadczenia rodzinne </t>
  </si>
  <si>
    <t>Jednorazowe świadczenie pieniężne po 300 zł oraz obsługa tego zadania</t>
  </si>
  <si>
    <t>Środki z Funduszu Pomocy na finansowanie lub dofinansowanie zadań bieżących w zakresie pomocy obywatelom Ukrainy</t>
  </si>
  <si>
    <t>Świadczenia pieniężne i niepieniężne</t>
  </si>
  <si>
    <t>Wynagrodzenia i uposażenia wypłacane w związku z pomocą obywatelom Ukrainy</t>
  </si>
  <si>
    <t>Składki i inne pochodne od wynagrodzeń pracowników wypłacanych w związku z pomocą obywatelom Ukrainy</t>
  </si>
  <si>
    <t>Rodzina</t>
  </si>
  <si>
    <t>Świadczenia społeczne wypłacane obywatelom Ukrainy przebywającym na terytorium RP</t>
  </si>
  <si>
    <t>PLAN FINANSOWY WYDZIELONEGO RACHUNKU DOCHODÓW I WYDATKÓW ZWIĄZANYCH Z POMOCĄ OBYWATELOM UKRAINY 
W ZWIĄZKU Z KONFLIKTEM ZBROJNYM NA TERENIE TEGO PAŃSTWA</t>
  </si>
  <si>
    <t>Świadczenie pieniężne na podstawie art.13 ustawy o pomocy obywatelom Ukrainy (40 zł na zakwaterowanie i wyżywienie) oraz koszty obsługi zadania</t>
  </si>
  <si>
    <t>Świadczenia związane z udzielaniem pomocy obywatelom Ukrainy</t>
  </si>
  <si>
    <t>DOCHODY  2024 ROK</t>
  </si>
  <si>
    <t>WYDATKI 2024 ROK</t>
  </si>
  <si>
    <t>Potwierdzanie tożsamości obywateli Ukrainy i wprowadzanie danych do rejestru</t>
  </si>
  <si>
    <t>Nadanie nr PESEL na wniosek obywatelom Ukrainy</t>
  </si>
  <si>
    <t>Wykonanie zdjęcia obywatelom Ukrainy</t>
  </si>
  <si>
    <t>Różne rozliczenia</t>
  </si>
  <si>
    <t>Różne rozliczenia finansowe</t>
  </si>
  <si>
    <t>Dodatkowe zadania oświatowe</t>
  </si>
  <si>
    <t xml:space="preserve">Zakup usług związanych z pomocą obywatelom Ukrainy </t>
  </si>
  <si>
    <t>Pomoc dla cudzoziemców</t>
  </si>
  <si>
    <t>Dotacja celowa dla jednostki spoza sektora finansów publicznych na finansowanie lub dofinansowanie zadań bieżących związanych z pomocą obywatelom Ukrainy</t>
  </si>
  <si>
    <t>Środki na realizację dodatkowych zadań oświatowych związanych z kształceniem, wychowaniem i opieką nad dziećmi i uczniami będącymi obywatelami Ukrainy</t>
  </si>
  <si>
    <t>Zakup towarów ( w szczególności materiałów, leków, żywności) w związku z pomocą obywatelom Ukrainy</t>
  </si>
  <si>
    <t>Wynagrodzenia nauczycieli wypłacane w związku z pomocą obywatelom Ukrainy</t>
  </si>
  <si>
    <t>Załącznik nr 1
do Zarządzenia Nr 94/2024
Burmistrza Miasta Mława 
z dnia 30 kwietnia 2024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</si>
</sst>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_ ;\-#,##0.00\ 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i/>
      <sz val="10"/>
      <name val="Arial CE"/>
      <family val="0"/>
    </font>
    <font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i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0"/>
      <color rgb="FFFF000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170" fontId="5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0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170" fontId="61" fillId="0" borderId="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170" fontId="0" fillId="0" borderId="0" xfId="0" applyNumberFormat="1" applyBorder="1" applyAlignment="1">
      <alignment/>
    </xf>
    <xf numFmtId="0" fontId="65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14" fontId="6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0" fontId="65" fillId="0" borderId="13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/>
    </xf>
    <xf numFmtId="0" fontId="61" fillId="0" borderId="17" xfId="0" applyFont="1" applyBorder="1" applyAlignment="1">
      <alignment/>
    </xf>
    <xf numFmtId="0" fontId="65" fillId="0" borderId="12" xfId="0" applyFont="1" applyBorder="1" applyAlignment="1">
      <alignment/>
    </xf>
    <xf numFmtId="0" fontId="11" fillId="0" borderId="18" xfId="0" applyFont="1" applyBorder="1" applyAlignment="1">
      <alignment horizontal="left" vertical="center" wrapText="1"/>
    </xf>
    <xf numFmtId="8" fontId="11" fillId="0" borderId="18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8" fontId="10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8" fontId="12" fillId="0" borderId="18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8" fontId="9" fillId="0" borderId="1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 wrapText="1"/>
    </xf>
    <xf numFmtId="44" fontId="10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horizontal="left" vertical="center" wrapText="1"/>
    </xf>
    <xf numFmtId="44" fontId="12" fillId="0" borderId="12" xfId="0" applyNumberFormat="1" applyFont="1" applyBorder="1" applyAlignment="1">
      <alignment horizontal="center" vertical="center"/>
    </xf>
    <xf numFmtId="170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170" fontId="10" fillId="0" borderId="19" xfId="0" applyNumberFormat="1" applyFont="1" applyBorder="1" applyAlignment="1">
      <alignment horizontal="right" vertical="center"/>
    </xf>
    <xf numFmtId="170" fontId="12" fillId="0" borderId="19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left" vertical="center" wrapText="1"/>
    </xf>
    <xf numFmtId="170" fontId="11" fillId="0" borderId="19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70" fontId="10" fillId="0" borderId="12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/>
    </xf>
    <xf numFmtId="0" fontId="9" fillId="0" borderId="12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0" fontId="10" fillId="0" borderId="16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170" fontId="12" fillId="0" borderId="12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22" xfId="0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/>
    </xf>
    <xf numFmtId="0" fontId="11" fillId="0" borderId="12" xfId="0" applyFont="1" applyBorder="1" applyAlignment="1">
      <alignment/>
    </xf>
    <xf numFmtId="0" fontId="9" fillId="0" borderId="20" xfId="0" applyFont="1" applyFill="1" applyBorder="1" applyAlignment="1">
      <alignment vertical="top"/>
    </xf>
    <xf numFmtId="0" fontId="9" fillId="0" borderId="13" xfId="0" applyFont="1" applyFill="1" applyBorder="1" applyAlignment="1">
      <alignment horizontal="right" vertical="top"/>
    </xf>
    <xf numFmtId="0" fontId="9" fillId="0" borderId="12" xfId="0" applyFont="1" applyBorder="1" applyAlignment="1">
      <alignment vertical="top"/>
    </xf>
    <xf numFmtId="0" fontId="10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right" vertical="top"/>
    </xf>
    <xf numFmtId="0" fontId="11" fillId="0" borderId="14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0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12" fillId="0" borderId="20" xfId="0" applyFont="1" applyFill="1" applyBorder="1" applyAlignment="1">
      <alignment vertical="top"/>
    </xf>
    <xf numFmtId="44" fontId="7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9" fillId="0" borderId="16" xfId="0" applyFont="1" applyFill="1" applyBorder="1" applyAlignment="1">
      <alignment horizontal="center" vertical="top"/>
    </xf>
    <xf numFmtId="170" fontId="66" fillId="0" borderId="17" xfId="0" applyNumberFormat="1" applyFont="1" applyBorder="1" applyAlignment="1">
      <alignment horizontal="right"/>
    </xf>
    <xf numFmtId="44" fontId="66" fillId="0" borderId="17" xfId="0" applyNumberFormat="1" applyFont="1" applyBorder="1" applyAlignment="1">
      <alignment horizontal="center" vertical="center"/>
    </xf>
    <xf numFmtId="44" fontId="67" fillId="0" borderId="17" xfId="0" applyNumberFormat="1" applyFont="1" applyBorder="1" applyAlignment="1">
      <alignment horizontal="center" vertical="center"/>
    </xf>
    <xf numFmtId="44" fontId="68" fillId="0" borderId="17" xfId="0" applyNumberFormat="1" applyFont="1" applyBorder="1" applyAlignment="1">
      <alignment horizontal="center" vertical="center"/>
    </xf>
    <xf numFmtId="44" fontId="69" fillId="0" borderId="17" xfId="0" applyNumberFormat="1" applyFont="1" applyBorder="1" applyAlignment="1">
      <alignment horizontal="center" vertical="center"/>
    </xf>
    <xf numFmtId="170" fontId="69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9" fillId="0" borderId="0" xfId="0" applyFont="1" applyAlignment="1">
      <alignment horizontal="left" wrapText="1" indent="32"/>
    </xf>
    <xf numFmtId="0" fontId="9" fillId="0" borderId="0" xfId="0" applyFont="1" applyAlignment="1">
      <alignment horizontal="left" indent="32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80" zoomScaleNormal="80" zoomScaleSheetLayoutView="90" workbookViewId="0" topLeftCell="A1">
      <selection activeCell="D3" sqref="D3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7.375" style="0" customWidth="1"/>
    <col min="4" max="4" width="72.625" style="0" customWidth="1"/>
    <col min="5" max="5" width="22.875" style="2" customWidth="1"/>
    <col min="6" max="6" width="15.375" style="0" bestFit="1" customWidth="1"/>
    <col min="7" max="7" width="16.375" style="0" bestFit="1" customWidth="1"/>
    <col min="8" max="8" width="17.125" style="0" bestFit="1" customWidth="1"/>
    <col min="9" max="9" width="15.625" style="0" bestFit="1" customWidth="1"/>
    <col min="10" max="11" width="13.875" style="0" bestFit="1" customWidth="1"/>
  </cols>
  <sheetData>
    <row r="1" spans="1:5" ht="57.75" customHeight="1">
      <c r="A1" s="11"/>
      <c r="B1" s="11"/>
      <c r="C1" s="11"/>
      <c r="D1" s="144" t="s">
        <v>30</v>
      </c>
      <c r="E1" s="145"/>
    </row>
    <row r="2" spans="1:5" ht="43.5" customHeight="1">
      <c r="A2" s="151" t="s">
        <v>13</v>
      </c>
      <c r="B2" s="151"/>
      <c r="C2" s="151"/>
      <c r="D2" s="151"/>
      <c r="E2" s="151"/>
    </row>
    <row r="3" spans="1:5" ht="7.5" customHeight="1">
      <c r="A3" s="12"/>
      <c r="B3" s="12"/>
      <c r="C3" s="12"/>
      <c r="D3" s="12"/>
      <c r="E3" s="12"/>
    </row>
    <row r="4" spans="1:5" ht="14.25" customHeight="1">
      <c r="A4" s="146" t="s">
        <v>16</v>
      </c>
      <c r="B4" s="147"/>
      <c r="C4" s="147"/>
      <c r="D4" s="147"/>
      <c r="E4" s="148"/>
    </row>
    <row r="5" spans="1:5" s="3" customFormat="1" ht="15" customHeight="1">
      <c r="A5" s="55">
        <v>754</v>
      </c>
      <c r="B5" s="44"/>
      <c r="C5" s="45"/>
      <c r="D5" s="46" t="s">
        <v>3</v>
      </c>
      <c r="E5" s="47">
        <f>E6</f>
        <v>208126.35</v>
      </c>
    </row>
    <row r="6" spans="1:5" s="3" customFormat="1" ht="15.75" customHeight="1">
      <c r="A6" s="149"/>
      <c r="B6" s="48">
        <v>75495</v>
      </c>
      <c r="C6" s="49"/>
      <c r="D6" s="50" t="s">
        <v>1</v>
      </c>
      <c r="E6" s="51">
        <f>E7</f>
        <v>208126.35</v>
      </c>
    </row>
    <row r="7" spans="1:5" s="3" customFormat="1" ht="28.5" customHeight="1">
      <c r="A7" s="150"/>
      <c r="B7" s="152"/>
      <c r="C7" s="52">
        <v>2100</v>
      </c>
      <c r="D7" s="53" t="s">
        <v>7</v>
      </c>
      <c r="E7" s="54">
        <f>SUM(E8:E11)</f>
        <v>208126.35</v>
      </c>
    </row>
    <row r="8" spans="1:5" s="3" customFormat="1" ht="15" customHeight="1">
      <c r="A8" s="150"/>
      <c r="B8" s="153"/>
      <c r="C8" s="153"/>
      <c r="D8" s="42" t="s">
        <v>18</v>
      </c>
      <c r="E8" s="43">
        <v>36.61</v>
      </c>
    </row>
    <row r="9" spans="1:5" s="3" customFormat="1" ht="15" customHeight="1">
      <c r="A9" s="150"/>
      <c r="B9" s="153"/>
      <c r="C9" s="153"/>
      <c r="D9" s="42" t="s">
        <v>19</v>
      </c>
      <c r="E9" s="43">
        <v>2146.06</v>
      </c>
    </row>
    <row r="10" spans="1:5" s="3" customFormat="1" ht="15" customHeight="1">
      <c r="A10" s="150"/>
      <c r="B10" s="153"/>
      <c r="C10" s="153"/>
      <c r="D10" s="42" t="s">
        <v>20</v>
      </c>
      <c r="E10" s="43">
        <v>3687.68</v>
      </c>
    </row>
    <row r="11" spans="1:6" s="3" customFormat="1" ht="30" customHeight="1">
      <c r="A11" s="150"/>
      <c r="B11" s="153"/>
      <c r="C11" s="153"/>
      <c r="D11" s="42" t="s">
        <v>14</v>
      </c>
      <c r="E11" s="43">
        <v>202256</v>
      </c>
      <c r="F11" s="33"/>
    </row>
    <row r="12" spans="1:6" s="3" customFormat="1" ht="15" customHeight="1">
      <c r="A12" s="55">
        <v>758</v>
      </c>
      <c r="B12" s="37"/>
      <c r="C12" s="37"/>
      <c r="D12" s="59" t="s">
        <v>21</v>
      </c>
      <c r="E12" s="47">
        <f>E13</f>
        <v>1295012</v>
      </c>
      <c r="F12" s="33"/>
    </row>
    <row r="13" spans="1:6" s="3" customFormat="1" ht="18" customHeight="1">
      <c r="A13" s="56"/>
      <c r="B13" s="48">
        <v>75814</v>
      </c>
      <c r="C13" s="37"/>
      <c r="D13" s="58" t="s">
        <v>22</v>
      </c>
      <c r="E13" s="51">
        <f>E14</f>
        <v>1295012</v>
      </c>
      <c r="F13" s="33"/>
    </row>
    <row r="14" spans="1:6" s="3" customFormat="1" ht="30" customHeight="1">
      <c r="A14" s="56"/>
      <c r="B14" s="57"/>
      <c r="C14" s="61">
        <v>2100</v>
      </c>
      <c r="D14" s="60" t="s">
        <v>7</v>
      </c>
      <c r="E14" s="43">
        <f>E15</f>
        <v>1295012</v>
      </c>
      <c r="F14" s="33"/>
    </row>
    <row r="15" spans="1:6" s="3" customFormat="1" ht="15.75" customHeight="1">
      <c r="A15" s="56"/>
      <c r="B15" s="57"/>
      <c r="C15" s="57"/>
      <c r="D15" s="42" t="s">
        <v>23</v>
      </c>
      <c r="E15" s="43">
        <f>960512+334500</f>
        <v>1295012</v>
      </c>
      <c r="F15" s="33"/>
    </row>
    <row r="16" spans="1:5" s="3" customFormat="1" ht="15" customHeight="1">
      <c r="A16" s="62">
        <v>852</v>
      </c>
      <c r="B16" s="48"/>
      <c r="C16" s="63"/>
      <c r="D16" s="64" t="s">
        <v>2</v>
      </c>
      <c r="E16" s="65">
        <f>E17</f>
        <v>30540</v>
      </c>
    </row>
    <row r="17" spans="1:5" s="3" customFormat="1" ht="15.75" customHeight="1">
      <c r="A17" s="135"/>
      <c r="B17" s="66">
        <v>85295</v>
      </c>
      <c r="C17" s="67"/>
      <c r="D17" s="68" t="s">
        <v>1</v>
      </c>
      <c r="E17" s="69">
        <f>E18</f>
        <v>30540</v>
      </c>
    </row>
    <row r="18" spans="1:5" s="3" customFormat="1" ht="30" customHeight="1">
      <c r="A18" s="136"/>
      <c r="B18" s="137"/>
      <c r="C18" s="67">
        <v>2100</v>
      </c>
      <c r="D18" s="53" t="s">
        <v>7</v>
      </c>
      <c r="E18" s="70">
        <f>E19+E20</f>
        <v>30540</v>
      </c>
    </row>
    <row r="19" spans="1:5" s="3" customFormat="1" ht="15.75" customHeight="1">
      <c r="A19" s="136"/>
      <c r="B19" s="138"/>
      <c r="C19" s="136"/>
      <c r="D19" s="71" t="s">
        <v>6</v>
      </c>
      <c r="E19" s="70">
        <v>27540</v>
      </c>
    </row>
    <row r="20" spans="1:5" s="3" customFormat="1" ht="15.75" customHeight="1">
      <c r="A20" s="136"/>
      <c r="B20" s="138"/>
      <c r="C20" s="136"/>
      <c r="D20" s="72" t="s">
        <v>8</v>
      </c>
      <c r="E20" s="70">
        <v>3000</v>
      </c>
    </row>
    <row r="21" spans="1:5" s="4" customFormat="1" ht="15" customHeight="1">
      <c r="A21" s="62">
        <v>855</v>
      </c>
      <c r="B21" s="61"/>
      <c r="C21" s="73"/>
      <c r="D21" s="74" t="s">
        <v>11</v>
      </c>
      <c r="E21" s="75">
        <f>E22</f>
        <v>135798</v>
      </c>
    </row>
    <row r="22" spans="1:5" s="4" customFormat="1" ht="12" customHeight="1">
      <c r="A22" s="141"/>
      <c r="B22" s="62">
        <v>85595</v>
      </c>
      <c r="C22" s="73"/>
      <c r="D22" s="64" t="s">
        <v>1</v>
      </c>
      <c r="E22" s="76">
        <f>E23</f>
        <v>135798</v>
      </c>
    </row>
    <row r="23" spans="1:5" s="4" customFormat="1" ht="30" customHeight="1">
      <c r="A23" s="142"/>
      <c r="B23" s="135"/>
      <c r="C23" s="73">
        <v>2100</v>
      </c>
      <c r="D23" s="77" t="s">
        <v>7</v>
      </c>
      <c r="E23" s="78">
        <f>E24</f>
        <v>135798</v>
      </c>
    </row>
    <row r="24" spans="1:5" s="4" customFormat="1" ht="16.5" customHeight="1">
      <c r="A24" s="142"/>
      <c r="B24" s="136"/>
      <c r="C24" s="79"/>
      <c r="D24" s="72" t="s">
        <v>4</v>
      </c>
      <c r="E24" s="78">
        <f>98453+37345</f>
        <v>135798</v>
      </c>
    </row>
    <row r="25" spans="1:5" ht="15" customHeight="1">
      <c r="A25" s="38"/>
      <c r="B25" s="38"/>
      <c r="C25" s="38"/>
      <c r="D25" s="80" t="s">
        <v>0</v>
      </c>
      <c r="E25" s="81">
        <f>E5+E16+E21+E12</f>
        <v>1669476.35</v>
      </c>
    </row>
    <row r="26" spans="1:5" ht="9" customHeight="1">
      <c r="A26" s="13"/>
      <c r="B26" s="13"/>
      <c r="C26" s="13"/>
      <c r="D26" s="14"/>
      <c r="E26" s="15"/>
    </row>
    <row r="27" spans="1:7" s="5" customFormat="1" ht="12.75">
      <c r="A27" s="93" t="s">
        <v>17</v>
      </c>
      <c r="B27" s="94"/>
      <c r="C27" s="94"/>
      <c r="D27" s="39"/>
      <c r="E27" s="40"/>
      <c r="F27" s="16"/>
      <c r="G27" s="25"/>
    </row>
    <row r="28" spans="1:6" s="9" customFormat="1" ht="17.25" customHeight="1">
      <c r="A28" s="62">
        <v>754</v>
      </c>
      <c r="B28" s="86"/>
      <c r="C28" s="87"/>
      <c r="D28" s="46" t="s">
        <v>3</v>
      </c>
      <c r="E28" s="88">
        <f>E29</f>
        <v>218764.28</v>
      </c>
      <c r="F28" s="17"/>
    </row>
    <row r="29" spans="1:6" s="1" customFormat="1" ht="15" customHeight="1">
      <c r="A29" s="89"/>
      <c r="B29" s="90">
        <v>75495</v>
      </c>
      <c r="C29" s="91"/>
      <c r="D29" s="90" t="s">
        <v>1</v>
      </c>
      <c r="E29" s="92">
        <f>E30+E34+E38+E32</f>
        <v>218764.28</v>
      </c>
      <c r="F29" s="18"/>
    </row>
    <row r="30" spans="1:6" s="1" customFormat="1" ht="15" customHeight="1">
      <c r="A30" s="28"/>
      <c r="B30" s="36"/>
      <c r="C30" s="85">
        <v>3280</v>
      </c>
      <c r="D30" s="82" t="s">
        <v>15</v>
      </c>
      <c r="E30" s="128">
        <f>E31</f>
        <v>200000</v>
      </c>
      <c r="F30" s="18"/>
    </row>
    <row r="31" spans="1:6" s="1" customFormat="1" ht="29.25" customHeight="1">
      <c r="A31" s="28"/>
      <c r="B31" s="36"/>
      <c r="C31" s="41"/>
      <c r="D31" s="42" t="s">
        <v>14</v>
      </c>
      <c r="E31" s="128">
        <v>200000</v>
      </c>
      <c r="F31" s="34"/>
    </row>
    <row r="32" spans="1:6" s="1" customFormat="1" ht="15" customHeight="1">
      <c r="A32" s="28"/>
      <c r="B32" s="36"/>
      <c r="C32" s="112">
        <v>4370</v>
      </c>
      <c r="D32" s="60" t="s">
        <v>24</v>
      </c>
      <c r="E32" s="128">
        <f>E33</f>
        <v>3687.68</v>
      </c>
      <c r="F32" s="34"/>
    </row>
    <row r="33" spans="1:6" s="1" customFormat="1" ht="17.25" customHeight="1">
      <c r="A33" s="28"/>
      <c r="B33" s="36"/>
      <c r="C33" s="41"/>
      <c r="D33" s="42" t="s">
        <v>20</v>
      </c>
      <c r="E33" s="128">
        <v>3687.68</v>
      </c>
      <c r="F33" s="34"/>
    </row>
    <row r="34" spans="1:6" s="8" customFormat="1" ht="27" customHeight="1">
      <c r="A34" s="28"/>
      <c r="B34" s="29"/>
      <c r="C34" s="83">
        <v>4740</v>
      </c>
      <c r="D34" s="53" t="s">
        <v>9</v>
      </c>
      <c r="E34" s="129">
        <f>E35+E36+E37</f>
        <v>12777.18</v>
      </c>
      <c r="F34" s="19"/>
    </row>
    <row r="35" spans="1:6" s="8" customFormat="1" ht="17.25" customHeight="1">
      <c r="A35" s="28"/>
      <c r="B35" s="29"/>
      <c r="C35" s="111"/>
      <c r="D35" s="42" t="s">
        <v>19</v>
      </c>
      <c r="E35" s="129">
        <v>1798.26</v>
      </c>
      <c r="F35" s="19"/>
    </row>
    <row r="36" spans="1:6" s="8" customFormat="1" ht="39" customHeight="1">
      <c r="A36" s="28"/>
      <c r="B36" s="29"/>
      <c r="C36" s="111"/>
      <c r="D36" s="72" t="s">
        <v>27</v>
      </c>
      <c r="E36" s="130">
        <f>6061.92+3035</f>
        <v>9096.92</v>
      </c>
      <c r="F36" s="19"/>
    </row>
    <row r="37" spans="1:6" s="8" customFormat="1" ht="30" customHeight="1">
      <c r="A37" s="28"/>
      <c r="B37" s="29"/>
      <c r="C37" s="84"/>
      <c r="D37" s="42" t="s">
        <v>14</v>
      </c>
      <c r="E37" s="130">
        <v>1882</v>
      </c>
      <c r="F37" s="19"/>
    </row>
    <row r="38" spans="1:6" s="8" customFormat="1" ht="30" customHeight="1">
      <c r="A38" s="27"/>
      <c r="B38" s="27"/>
      <c r="C38" s="83">
        <v>4850</v>
      </c>
      <c r="D38" s="53" t="s">
        <v>10</v>
      </c>
      <c r="E38" s="129">
        <f>E39+E40+E41</f>
        <v>2299.42</v>
      </c>
      <c r="F38" s="19"/>
    </row>
    <row r="39" spans="1:6" s="8" customFormat="1" ht="17.25" customHeight="1">
      <c r="A39" s="27"/>
      <c r="B39" s="27"/>
      <c r="C39" s="111"/>
      <c r="D39" s="42" t="s">
        <v>19</v>
      </c>
      <c r="E39" s="129">
        <v>347.8</v>
      </c>
      <c r="F39" s="19"/>
    </row>
    <row r="40" spans="1:6" s="8" customFormat="1" ht="44.25" customHeight="1">
      <c r="A40" s="27"/>
      <c r="B40" s="27"/>
      <c r="C40" s="111"/>
      <c r="D40" s="72" t="s">
        <v>27</v>
      </c>
      <c r="E40" s="130">
        <f>1032.62+545</f>
        <v>1577.62</v>
      </c>
      <c r="F40" s="19"/>
    </row>
    <row r="41" spans="1:6" s="8" customFormat="1" ht="30.75" customHeight="1">
      <c r="A41" s="32"/>
      <c r="B41" s="32"/>
      <c r="C41" s="127"/>
      <c r="D41" s="134" t="s">
        <v>14</v>
      </c>
      <c r="E41" s="130">
        <v>374</v>
      </c>
      <c r="F41" s="19"/>
    </row>
    <row r="42" spans="1:6" s="8" customFormat="1" ht="17.25" customHeight="1">
      <c r="A42" s="105">
        <v>852</v>
      </c>
      <c r="B42" s="105"/>
      <c r="C42" s="106"/>
      <c r="D42" s="107" t="s">
        <v>2</v>
      </c>
      <c r="E42" s="132">
        <f>E43+E58</f>
        <v>1314877.46</v>
      </c>
      <c r="F42" s="19"/>
    </row>
    <row r="43" spans="1:6" s="8" customFormat="1" ht="15" customHeight="1">
      <c r="A43" s="113"/>
      <c r="B43" s="95">
        <v>85231</v>
      </c>
      <c r="C43" s="96"/>
      <c r="D43" s="64" t="s">
        <v>25</v>
      </c>
      <c r="E43" s="131">
        <f>E44+E46+E48+E50+E52+E54+E56</f>
        <v>1284337.46</v>
      </c>
      <c r="F43" s="19"/>
    </row>
    <row r="44" spans="1:8" s="8" customFormat="1" ht="41.25" customHeight="1">
      <c r="A44" s="113"/>
      <c r="B44" s="116"/>
      <c r="C44" s="114">
        <v>2340</v>
      </c>
      <c r="D44" s="99" t="s">
        <v>26</v>
      </c>
      <c r="E44" s="129">
        <f>E45</f>
        <v>37900.36</v>
      </c>
      <c r="F44" s="19"/>
      <c r="H44" s="125"/>
    </row>
    <row r="45" spans="1:6" s="8" customFormat="1" ht="42" customHeight="1">
      <c r="A45" s="113"/>
      <c r="B45" s="117"/>
      <c r="C45" s="115"/>
      <c r="D45" s="72" t="s">
        <v>27</v>
      </c>
      <c r="E45" s="130">
        <f>26165.16+11735.2</f>
        <v>37900.36</v>
      </c>
      <c r="F45" s="19"/>
    </row>
    <row r="46" spans="1:6" s="8" customFormat="1" ht="27.75" customHeight="1">
      <c r="A46" s="113"/>
      <c r="B46" s="117"/>
      <c r="C46" s="118">
        <v>4350</v>
      </c>
      <c r="D46" s="99" t="s">
        <v>28</v>
      </c>
      <c r="E46" s="129">
        <f>E47</f>
        <v>282393.49</v>
      </c>
      <c r="F46" s="19"/>
    </row>
    <row r="47" spans="1:6" s="8" customFormat="1" ht="40.5" customHeight="1">
      <c r="A47" s="113"/>
      <c r="B47" s="117"/>
      <c r="C47" s="119"/>
      <c r="D47" s="72" t="s">
        <v>27</v>
      </c>
      <c r="E47" s="130">
        <v>282393.49</v>
      </c>
      <c r="F47" s="19"/>
    </row>
    <row r="48" spans="1:6" s="8" customFormat="1" ht="14.25" customHeight="1">
      <c r="A48" s="113"/>
      <c r="B48" s="117"/>
      <c r="C48" s="118">
        <v>4370</v>
      </c>
      <c r="D48" s="99" t="s">
        <v>24</v>
      </c>
      <c r="E48" s="129">
        <f>E49</f>
        <v>97800</v>
      </c>
      <c r="F48" s="19"/>
    </row>
    <row r="49" spans="1:6" s="8" customFormat="1" ht="40.5" customHeight="1">
      <c r="A49" s="113"/>
      <c r="B49" s="117"/>
      <c r="C49" s="119"/>
      <c r="D49" s="72" t="s">
        <v>27</v>
      </c>
      <c r="E49" s="130">
        <v>97800</v>
      </c>
      <c r="F49" s="19"/>
    </row>
    <row r="50" spans="1:6" s="8" customFormat="1" ht="26.25" customHeight="1">
      <c r="A50" s="113"/>
      <c r="B50" s="117"/>
      <c r="C50" s="120">
        <v>4740</v>
      </c>
      <c r="D50" s="53" t="s">
        <v>9</v>
      </c>
      <c r="E50" s="129">
        <f>E51</f>
        <v>193742.55</v>
      </c>
      <c r="F50" s="19"/>
    </row>
    <row r="51" spans="1:6" s="8" customFormat="1" ht="40.5" customHeight="1">
      <c r="A51" s="113"/>
      <c r="B51" s="117"/>
      <c r="C51" s="119"/>
      <c r="D51" s="72" t="s">
        <v>27</v>
      </c>
      <c r="E51" s="130">
        <v>193742.55</v>
      </c>
      <c r="F51" s="19"/>
    </row>
    <row r="52" spans="1:6" s="8" customFormat="1" ht="25.5" customHeight="1">
      <c r="A52" s="113"/>
      <c r="B52" s="117"/>
      <c r="C52" s="118">
        <v>4750</v>
      </c>
      <c r="D52" s="99" t="s">
        <v>29</v>
      </c>
      <c r="E52" s="129">
        <f>E53</f>
        <v>516842.5</v>
      </c>
      <c r="F52" s="19"/>
    </row>
    <row r="53" spans="1:6" s="8" customFormat="1" ht="40.5" customHeight="1">
      <c r="A53" s="113"/>
      <c r="B53" s="117"/>
      <c r="C53" s="119"/>
      <c r="D53" s="72" t="s">
        <v>27</v>
      </c>
      <c r="E53" s="130">
        <v>516842.5</v>
      </c>
      <c r="F53" s="19"/>
    </row>
    <row r="54" spans="1:6" s="8" customFormat="1" ht="25.5" customHeight="1">
      <c r="A54" s="113"/>
      <c r="B54" s="117"/>
      <c r="C54" s="118">
        <v>4850</v>
      </c>
      <c r="D54" s="99" t="s">
        <v>10</v>
      </c>
      <c r="E54" s="129">
        <f>E55</f>
        <v>131022.56</v>
      </c>
      <c r="F54" s="19"/>
    </row>
    <row r="55" spans="1:6" s="8" customFormat="1" ht="40.5" customHeight="1">
      <c r="A55" s="113"/>
      <c r="B55" s="117"/>
      <c r="C55" s="119"/>
      <c r="D55" s="72" t="s">
        <v>27</v>
      </c>
      <c r="E55" s="130">
        <v>131022.56</v>
      </c>
      <c r="F55" s="19"/>
    </row>
    <row r="56" spans="1:6" s="8" customFormat="1" ht="30" customHeight="1">
      <c r="A56" s="113"/>
      <c r="B56" s="117"/>
      <c r="C56" s="118">
        <v>4860</v>
      </c>
      <c r="D56" s="99" t="s">
        <v>10</v>
      </c>
      <c r="E56" s="130">
        <f>E57</f>
        <v>24636</v>
      </c>
      <c r="F56" s="19"/>
    </row>
    <row r="57" spans="1:6" s="8" customFormat="1" ht="40.5" customHeight="1">
      <c r="A57" s="113"/>
      <c r="B57" s="117"/>
      <c r="C57" s="119"/>
      <c r="D57" s="72" t="s">
        <v>27</v>
      </c>
      <c r="E57" s="130">
        <v>24636</v>
      </c>
      <c r="F57" s="19"/>
    </row>
    <row r="58" spans="1:6" s="8" customFormat="1" ht="15.75" customHeight="1">
      <c r="A58" s="143"/>
      <c r="B58" s="95">
        <v>85295</v>
      </c>
      <c r="C58" s="96"/>
      <c r="D58" s="64" t="s">
        <v>1</v>
      </c>
      <c r="E58" s="131">
        <f>E59+E62+E64</f>
        <v>30540</v>
      </c>
      <c r="F58" s="19"/>
    </row>
    <row r="59" spans="1:6" s="8" customFormat="1" ht="28.5" customHeight="1">
      <c r="A59" s="143"/>
      <c r="B59" s="97"/>
      <c r="C59" s="98">
        <v>3290</v>
      </c>
      <c r="D59" s="99" t="s">
        <v>12</v>
      </c>
      <c r="E59" s="129">
        <f>E60+E61</f>
        <v>30000</v>
      </c>
      <c r="F59" s="19"/>
    </row>
    <row r="60" spans="1:6" s="8" customFormat="1" ht="18" customHeight="1">
      <c r="A60" s="27"/>
      <c r="B60" s="97"/>
      <c r="C60" s="139"/>
      <c r="D60" s="100" t="s">
        <v>6</v>
      </c>
      <c r="E60" s="130">
        <v>27000</v>
      </c>
      <c r="F60" s="19"/>
    </row>
    <row r="61" spans="1:6" s="8" customFormat="1" ht="15.75" customHeight="1">
      <c r="A61" s="27"/>
      <c r="B61" s="97"/>
      <c r="C61" s="140"/>
      <c r="D61" s="72" t="s">
        <v>8</v>
      </c>
      <c r="E61" s="130">
        <v>3000</v>
      </c>
      <c r="F61" s="19"/>
    </row>
    <row r="62" spans="1:6" s="8" customFormat="1" ht="25.5" customHeight="1">
      <c r="A62" s="27"/>
      <c r="B62" s="26"/>
      <c r="C62" s="101">
        <v>4740</v>
      </c>
      <c r="D62" s="53" t="s">
        <v>9</v>
      </c>
      <c r="E62" s="129">
        <f>E63</f>
        <v>451</v>
      </c>
      <c r="F62" s="19"/>
    </row>
    <row r="63" spans="1:6" s="8" customFormat="1" ht="15.75" customHeight="1">
      <c r="A63" s="27"/>
      <c r="B63" s="26"/>
      <c r="C63" s="102"/>
      <c r="D63" s="100" t="s">
        <v>6</v>
      </c>
      <c r="E63" s="130">
        <v>451</v>
      </c>
      <c r="F63" s="19"/>
    </row>
    <row r="64" spans="1:6" s="8" customFormat="1" ht="28.5" customHeight="1">
      <c r="A64" s="22"/>
      <c r="B64" s="27"/>
      <c r="C64" s="103">
        <v>4850</v>
      </c>
      <c r="D64" s="99" t="s">
        <v>10</v>
      </c>
      <c r="E64" s="130">
        <f>E65</f>
        <v>89</v>
      </c>
      <c r="F64" s="19"/>
    </row>
    <row r="65" spans="1:6" s="8" customFormat="1" ht="15" customHeight="1">
      <c r="A65" s="31"/>
      <c r="B65" s="32"/>
      <c r="C65" s="104"/>
      <c r="D65" s="71" t="s">
        <v>6</v>
      </c>
      <c r="E65" s="130">
        <v>89</v>
      </c>
      <c r="F65" s="19"/>
    </row>
    <row r="66" spans="1:6" s="8" customFormat="1" ht="13.5" customHeight="1">
      <c r="A66" s="105">
        <v>855</v>
      </c>
      <c r="B66" s="105"/>
      <c r="C66" s="121"/>
      <c r="D66" s="122" t="s">
        <v>11</v>
      </c>
      <c r="E66" s="132">
        <f>E67</f>
        <v>135798</v>
      </c>
      <c r="F66" s="19"/>
    </row>
    <row r="67" spans="1:6" s="8" customFormat="1" ht="18" customHeight="1">
      <c r="A67" s="123"/>
      <c r="B67" s="95">
        <v>85595</v>
      </c>
      <c r="C67" s="124"/>
      <c r="D67" s="74" t="s">
        <v>1</v>
      </c>
      <c r="E67" s="131">
        <f>E68+E70+E72</f>
        <v>135798</v>
      </c>
      <c r="F67" s="19"/>
    </row>
    <row r="68" spans="1:7" s="8" customFormat="1" ht="27.75" customHeight="1">
      <c r="A68" s="123"/>
      <c r="B68" s="117"/>
      <c r="C68" s="108">
        <v>3290</v>
      </c>
      <c r="D68" s="99" t="s">
        <v>12</v>
      </c>
      <c r="E68" s="130">
        <f>E69</f>
        <v>131780</v>
      </c>
      <c r="F68" s="19"/>
      <c r="G68" s="35"/>
    </row>
    <row r="69" spans="1:6" s="8" customFormat="1" ht="15" customHeight="1">
      <c r="A69" s="123"/>
      <c r="B69" s="117"/>
      <c r="C69" s="108"/>
      <c r="D69" s="109" t="s">
        <v>5</v>
      </c>
      <c r="E69" s="130">
        <v>131780</v>
      </c>
      <c r="F69" s="19"/>
    </row>
    <row r="70" spans="1:6" s="8" customFormat="1" ht="24.75" customHeight="1">
      <c r="A70" s="123"/>
      <c r="B70" s="117"/>
      <c r="C70" s="110">
        <v>4740</v>
      </c>
      <c r="D70" s="99" t="s">
        <v>9</v>
      </c>
      <c r="E70" s="130">
        <f>E71</f>
        <v>3352</v>
      </c>
      <c r="F70" s="19"/>
    </row>
    <row r="71" spans="1:6" s="8" customFormat="1" ht="15" customHeight="1">
      <c r="A71" s="123"/>
      <c r="B71" s="117"/>
      <c r="C71" s="108"/>
      <c r="D71" s="109" t="s">
        <v>5</v>
      </c>
      <c r="E71" s="130">
        <v>3352</v>
      </c>
      <c r="F71" s="19"/>
    </row>
    <row r="72" spans="1:6" s="8" customFormat="1" ht="30" customHeight="1">
      <c r="A72" s="123"/>
      <c r="B72" s="117"/>
      <c r="C72" s="110">
        <v>4850</v>
      </c>
      <c r="D72" s="99" t="s">
        <v>10</v>
      </c>
      <c r="E72" s="129">
        <f>E73</f>
        <v>666</v>
      </c>
      <c r="F72" s="19"/>
    </row>
    <row r="73" spans="1:6" s="8" customFormat="1" ht="14.25" customHeight="1">
      <c r="A73" s="22"/>
      <c r="B73" s="27"/>
      <c r="C73" s="108"/>
      <c r="D73" s="109" t="s">
        <v>5</v>
      </c>
      <c r="E73" s="130">
        <v>666</v>
      </c>
      <c r="F73" s="19"/>
    </row>
    <row r="74" spans="1:7" s="1" customFormat="1" ht="14.25" customHeight="1">
      <c r="A74" s="23"/>
      <c r="B74" s="24"/>
      <c r="C74" s="30"/>
      <c r="D74" s="126" t="s">
        <v>0</v>
      </c>
      <c r="E74" s="133">
        <f>E28+E42+E66</f>
        <v>1669439.74</v>
      </c>
      <c r="F74" s="18"/>
      <c r="G74" s="10"/>
    </row>
    <row r="75" spans="3:5" s="6" customFormat="1" ht="12.75">
      <c r="C75" s="20"/>
      <c r="D75" s="20"/>
      <c r="E75" s="21"/>
    </row>
    <row r="76" spans="1:5" s="6" customFormat="1" ht="12.75">
      <c r="A76" s="20"/>
      <c r="B76" s="20"/>
      <c r="C76" s="20"/>
      <c r="D76" s="20"/>
      <c r="E76" s="21"/>
    </row>
    <row r="77" s="6" customFormat="1" ht="12.75">
      <c r="E77" s="7"/>
    </row>
    <row r="78" s="6" customFormat="1" ht="12.75">
      <c r="E78" s="7"/>
    </row>
    <row r="79" s="6" customFormat="1" ht="12.75">
      <c r="E79" s="7"/>
    </row>
    <row r="80" s="6" customFormat="1" ht="12.75">
      <c r="E80" s="7"/>
    </row>
    <row r="81" s="6" customFormat="1" ht="12.75">
      <c r="E81" s="7"/>
    </row>
    <row r="82" s="6" customFormat="1" ht="12.75">
      <c r="E82" s="7"/>
    </row>
    <row r="83" s="6" customFormat="1" ht="12.75">
      <c r="E83" s="7"/>
    </row>
    <row r="84" s="6" customFormat="1" ht="12.75">
      <c r="E84" s="7"/>
    </row>
    <row r="85" s="6" customFormat="1" ht="12.75">
      <c r="E85" s="7"/>
    </row>
    <row r="86" s="6" customFormat="1" ht="12.75">
      <c r="E86" s="7"/>
    </row>
    <row r="87" s="6" customFormat="1" ht="12.75">
      <c r="E87" s="7"/>
    </row>
    <row r="88" s="6" customFormat="1" ht="12.75">
      <c r="E88" s="7"/>
    </row>
    <row r="89" s="6" customFormat="1" ht="12.75">
      <c r="E89" s="7"/>
    </row>
  </sheetData>
  <sheetProtection/>
  <autoFilter ref="A27:E74"/>
  <mergeCells count="13">
    <mergeCell ref="D1:E1"/>
    <mergeCell ref="A4:E4"/>
    <mergeCell ref="A6:A11"/>
    <mergeCell ref="A2:E2"/>
    <mergeCell ref="B7:B11"/>
    <mergeCell ref="C8:C11"/>
    <mergeCell ref="A17:A20"/>
    <mergeCell ref="B18:B20"/>
    <mergeCell ref="C60:C61"/>
    <mergeCell ref="A22:A24"/>
    <mergeCell ref="B23:B24"/>
    <mergeCell ref="C19:C20"/>
    <mergeCell ref="A58:A59"/>
  </mergeCells>
  <printOptions horizontalCentered="1"/>
  <pageMargins left="0.984251968503937" right="0.984251968503937" top="0.984251968503937" bottom="0.984251968503937" header="0.31496062992125984" footer="0.31496062992125984"/>
  <pageSetup fitToHeight="0" fitToWidth="1" horizontalDpi="600" verticalDpi="600" orientation="portrait" paperSize="9" scale="70" r:id="rId1"/>
  <headerFooter alignWithMargins="0">
    <oddFooter>&amp;C&amp;P</oddFooter>
  </headerFooter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Kinga Gawlińska</cp:lastModifiedBy>
  <cp:lastPrinted>2024-05-06T06:18:36Z</cp:lastPrinted>
  <dcterms:created xsi:type="dcterms:W3CDTF">1998-12-09T13:02:10Z</dcterms:created>
  <dcterms:modified xsi:type="dcterms:W3CDTF">2024-05-07T06:53:33Z</dcterms:modified>
  <cp:category/>
  <cp:version/>
  <cp:contentType/>
  <cp:contentStatus/>
</cp:coreProperties>
</file>