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  <sheet name="dotacje" sheetId="2" r:id="rId2"/>
  </sheets>
  <definedNames>
    <definedName name="_xlnm.Print_Area" localSheetId="0">'dochody'!$A$1:$G$110</definedName>
    <definedName name="_xlnm.Print_Area" localSheetId="1">'dotacje'!$A$1:$G$47</definedName>
  </definedNames>
  <calcPr fullCalcOnLoad="1"/>
</workbook>
</file>

<file path=xl/sharedStrings.xml><?xml version="1.0" encoding="utf-8"?>
<sst xmlns="http://schemas.openxmlformats.org/spreadsheetml/2006/main" count="254" uniqueCount="144">
  <si>
    <t>§</t>
  </si>
  <si>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</si>
  <si>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</si>
  <si>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</si>
  <si>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</si>
  <si>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</si>
  <si>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</si>
  <si>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</si>
  <si>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</si>
  <si>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</si>
  <si>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</si>
  <si>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GOSPODARKA KOMUNALNA I OCHRONA ŚRODOWISKA</t>
  </si>
  <si>
    <t>KULTURA FIZYCZNA I SPORT</t>
  </si>
  <si>
    <t>DOCHODY</t>
  </si>
  <si>
    <t>Dział</t>
  </si>
  <si>
    <t>Rozdział</t>
  </si>
  <si>
    <t>Pozostała działalność</t>
  </si>
  <si>
    <t>Wpływy z usług</t>
  </si>
  <si>
    <t>Drogi publiczne gminne</t>
  </si>
  <si>
    <t>Gospodarka gruntami i nieruchomościami</t>
  </si>
  <si>
    <t>Dochody z najmu i dzierżawy składników majątkowych</t>
  </si>
  <si>
    <t>Wpłaty z tytułu odpłatnego nabycia prawa własności nieruchomości</t>
  </si>
  <si>
    <t>010</t>
  </si>
  <si>
    <t xml:space="preserve">Urzędy gmin </t>
  </si>
  <si>
    <t>Wpływy z opłat za zezwolenia na sprzedaż alkoholu</t>
  </si>
  <si>
    <t>Grzywny, mandaty i inne kary pieniężne od ludności</t>
  </si>
  <si>
    <t>Wpływy z różnych dochodów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</si>
  <si>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</si>
  <si>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</si>
  <si>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</si>
  <si>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</si>
  <si>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</si>
  <si>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</si>
  <si>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</si>
  <si>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</si>
  <si>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</si>
  <si>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</si>
  <si>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dochód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</si>
  <si>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</si>
  <si>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</si>
  <si>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</si>
  <si>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</si>
  <si>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</si>
  <si>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</si>
  <si>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</si>
  <si>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</si>
  <si>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Przedszkola</t>
  </si>
  <si>
    <t>Gospodarka ściekowa i ochrona wód</t>
  </si>
  <si>
    <t>Otrzymane spadki, zapisy i darowizny w postaci pieniężnej</t>
  </si>
  <si>
    <t xml:space="preserve"> Pozostała działalność</t>
  </si>
  <si>
    <t>Instytucje kultury fizycznej</t>
  </si>
  <si>
    <t>Drogi publiczne powiatowe</t>
  </si>
  <si>
    <t xml:space="preserve">Urzędy wojewódzkie 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</si>
  <si>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</si>
  <si>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</si>
  <si>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>Urzędy naczelnych organów władzy państwowej, kontroli i ochrony prawa</t>
  </si>
  <si>
    <t>BEZPIECZEŃSTWO PUBLICZBE I OCHRONA PRZECIWPOŻAROWA</t>
  </si>
  <si>
    <t>Obrona cywilna</t>
  </si>
  <si>
    <t>OŚWIATA I WYCHOWANIE</t>
  </si>
  <si>
    <t>Usługi opiekuńcze i specjalistyczne usługi opiekuńcze</t>
  </si>
  <si>
    <t>Ośrodki pomocy społecznej</t>
  </si>
  <si>
    <t>DOTACJE</t>
  </si>
  <si>
    <t>Razem Dochody</t>
  </si>
  <si>
    <t>Razem Dotacje</t>
  </si>
  <si>
    <t>Ogółem Dochody + Dotacje</t>
  </si>
  <si>
    <t>01095</t>
  </si>
  <si>
    <t>Dotacje celowe otrzymane z powiatu na zadania bieżące realizowane na podstawie porozumień (umów) między jednostkami samorządu terytorialnego</t>
  </si>
  <si>
    <t>Szkoły podstawowe</t>
  </si>
  <si>
    <t>Gimnazja</t>
  </si>
  <si>
    <t>Miejski Zakład Obsługi Szkół</t>
  </si>
  <si>
    <t>Otrzymane spadki,zapisy i darowizny w postaci pieniężnej</t>
  </si>
  <si>
    <t>Urzędy wojewódzkie</t>
  </si>
  <si>
    <t>Część równoważąca subwencji ogólnej dla gmin</t>
  </si>
  <si>
    <t>Środki na dofinansowanie własnych inwestycji gmin ( związków gmin ) powiatów, samorządów województw pozyskane z innych źródeł.</t>
  </si>
  <si>
    <t>Zasiłki i pomoc w naturze oraz składki na ubezpieczenia społeczne</t>
  </si>
  <si>
    <t>Składki na ubezpieczenie zdrowotne opłacane za osoby pobierające niektóre świadczenia z pomocy społecznej</t>
  </si>
  <si>
    <t>Świadczenia rodzinne oraz składki na ubezpieczenia emerytalne i rentowe z ubezpieczenia społecznego</t>
  </si>
  <si>
    <t>Wpływy z opłat za zarząd,użytkowanie i użytkowanie wieczyste nieruchomości</t>
  </si>
  <si>
    <t>DZIAŁALNOŚĆ USŁUGOWA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</si>
  <si>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</si>
  <si>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</si>
  <si>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</si>
  <si>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</si>
  <si>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</si>
  <si>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</si>
  <si>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</si>
  <si>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</si>
  <si>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</si>
  <si>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</si>
  <si>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</si>
  <si>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0970</t>
  </si>
  <si>
    <t>0960</t>
  </si>
  <si>
    <t>0470</t>
  </si>
  <si>
    <t>0750</t>
  </si>
  <si>
    <t>0770</t>
  </si>
  <si>
    <t>2360</t>
  </si>
  <si>
    <t>0410</t>
  </si>
  <si>
    <t>0570</t>
  </si>
  <si>
    <t>0350</t>
  </si>
  <si>
    <t>0480</t>
  </si>
  <si>
    <t>0010</t>
  </si>
  <si>
    <t>0020</t>
  </si>
  <si>
    <t>Pobór podatków, opłat i niepodatkowych należności budżetowych</t>
  </si>
  <si>
    <t>0910</t>
  </si>
  <si>
    <t>0830</t>
  </si>
  <si>
    <t>0920</t>
  </si>
  <si>
    <t>2920</t>
  </si>
  <si>
    <t>0490</t>
  </si>
  <si>
    <t xml:space="preserve"> </t>
  </si>
  <si>
    <t>2320</t>
  </si>
  <si>
    <t>2010</t>
  </si>
  <si>
    <t>2030</t>
  </si>
  <si>
    <t>EDUKACYJNA OPIEKA WYCHOWAWCZA</t>
  </si>
  <si>
    <t>Pomoc materialna dla uczniów</t>
  </si>
  <si>
    <t>Dotacje celowe otrzymane z budżetu państawa na realizację własnych zadań bieżących gmin</t>
  </si>
  <si>
    <t>POMOC SPOŁECZNA</t>
  </si>
  <si>
    <t>Oddziały przedszkolne w szkołach podstawowych</t>
  </si>
  <si>
    <t>Dotacje celowe otrzymane z budżetu państwa na realizację inwestycji i zakupów inwestycyjnych własnych gmin (zw. gmin).</t>
  </si>
  <si>
    <t>Dotacje celowe otrzymane z budżetu państwa na realizację własnych zadań bieżących gmin( związków gmin )</t>
  </si>
  <si>
    <t>Wpływy z opłat za zarząd , użytkowanie i użytkowanie wieczyste nieruchomości</t>
  </si>
  <si>
    <t>Wpływy z innych opłat lokalnych pobieranych przez jednostki samorządu terytorialnego na podstawie odrębnych ustaw</t>
  </si>
  <si>
    <t>0690</t>
  </si>
  <si>
    <t>Wpływy z różnych opłat</t>
  </si>
  <si>
    <t>Podatek od działalności gospodarczej osób fizycznych, opłacany w formie karty podatkowej</t>
  </si>
  <si>
    <t>851</t>
  </si>
  <si>
    <t>OCHRONA ZDROWIA</t>
  </si>
  <si>
    <t>85195</t>
  </si>
  <si>
    <t>6298</t>
  </si>
  <si>
    <t>Środki na dofinansowanie własnych inwestycji gmin (związków gmin), powiatów (związków powiatów), samorządów województw, pozyskane z innych źródeł</t>
  </si>
  <si>
    <t>0560</t>
  </si>
  <si>
    <t>Zaległości z podatków zniesionych</t>
  </si>
  <si>
    <t>6290</t>
  </si>
  <si>
    <t>Utrzymanie zieleni w miastach i gminach</t>
  </si>
  <si>
    <t>Cmentarze</t>
  </si>
  <si>
    <t>2020</t>
  </si>
  <si>
    <t>Dotacje celowe otrzymane z budżetu państwa na zadania bieżące realizowane przez gminę na podstawie porozumień z organami administracji rządowej</t>
  </si>
  <si>
    <t>Wpływy z tytułu pomocy finansowej udzielanej między jednostkami samorządu terytorialnego na dofinansowanie własnych zadań inwestycyjnych i zakupów inwestycyjnych</t>
  </si>
  <si>
    <t>0760</t>
  </si>
  <si>
    <t>Wpływy z tytułu przekształcenia prawa użytkowania wieczystego przysługującego osobom fizycznym w prawo własności</t>
  </si>
  <si>
    <t>0870</t>
  </si>
  <si>
    <t>Wpływy ze sprzedaży składników majątkowych</t>
  </si>
  <si>
    <t>2680</t>
  </si>
  <si>
    <t>Rekompensaty utraconych dochodów w podatkach i opłatach lokalnych</t>
  </si>
  <si>
    <t>Część wyrównawcza subwencji ogólnej dla gmin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</si>
</sst>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3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49" fontId="0" fillId="0" borderId="2" xfId="0" applyNumberFormat="1" applyBorder="1" applyAlignment="1" applyProtection="1">
      <alignment horizontal="center" vertical="top"/>
      <protection locked="0"/>
    </xf>
    <xf numFmtId="49" fontId="0" fillId="0" borderId="2" xfId="0" applyNumberFormat="1" applyFont="1" applyBorder="1" applyAlignment="1" applyProtection="1">
      <alignment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0" fillId="0" borderId="0" xfId="19" applyAlignment="1">
      <alignment/>
    </xf>
    <xf numFmtId="43" fontId="0" fillId="0" borderId="0" xfId="15" applyAlignment="1">
      <alignment/>
    </xf>
    <xf numFmtId="9" fontId="0" fillId="0" borderId="0" xfId="19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0" fillId="0" borderId="6" xfId="0" applyFont="1" applyBorder="1" applyAlignment="1">
      <alignment wrapText="1"/>
    </xf>
    <xf numFmtId="49" fontId="0" fillId="0" borderId="7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9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49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" fontId="1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/>
    </xf>
    <xf numFmtId="10" fontId="1" fillId="0" borderId="4" xfId="19" applyNumberFormat="1" applyFont="1" applyBorder="1" applyAlignment="1">
      <alignment horizontal="center"/>
    </xf>
    <xf numFmtId="10" fontId="4" fillId="0" borderId="1" xfId="19" applyNumberFormat="1" applyFont="1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10" fontId="1" fillId="0" borderId="1" xfId="19" applyNumberFormat="1" applyFont="1" applyBorder="1" applyAlignment="1">
      <alignment horizontal="center"/>
    </xf>
    <xf numFmtId="10" fontId="1" fillId="0" borderId="2" xfId="19" applyNumberFormat="1" applyFont="1" applyBorder="1" applyAlignment="1">
      <alignment horizontal="center"/>
    </xf>
    <xf numFmtId="10" fontId="1" fillId="0" borderId="3" xfId="19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1" xfId="0" applyBorder="1" applyAlignment="1">
      <alignment vertical="top" wrapText="1"/>
    </xf>
    <xf numFmtId="10" fontId="4" fillId="0" borderId="17" xfId="19" applyNumberFormat="1" applyFont="1" applyBorder="1" applyAlignment="1">
      <alignment horizontal="right"/>
    </xf>
    <xf numFmtId="10" fontId="1" fillId="0" borderId="17" xfId="19" applyNumberFormat="1" applyFont="1" applyBorder="1" applyAlignment="1">
      <alignment horizontal="right"/>
    </xf>
    <xf numFmtId="10" fontId="0" fillId="0" borderId="17" xfId="19" applyNumberFormat="1" applyFont="1" applyBorder="1" applyAlignment="1">
      <alignment horizontal="right"/>
    </xf>
    <xf numFmtId="10" fontId="1" fillId="0" borderId="18" xfId="19" applyNumberFormat="1" applyFont="1" applyBorder="1" applyAlignment="1">
      <alignment horizontal="right"/>
    </xf>
    <xf numFmtId="10" fontId="4" fillId="0" borderId="17" xfId="19" applyNumberFormat="1" applyFont="1" applyBorder="1" applyAlignment="1">
      <alignment horizontal="right"/>
    </xf>
    <xf numFmtId="10" fontId="1" fillId="0" borderId="7" xfId="19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center" vertical="top"/>
      <protection locked="0"/>
    </xf>
    <xf numFmtId="49" fontId="1" fillId="0" borderId="1" xfId="0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/>
      <protection locked="0"/>
    </xf>
    <xf numFmtId="10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/>
      <protection locked="0"/>
    </xf>
    <xf numFmtId="10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/>
    </xf>
    <xf numFmtId="10" fontId="10" fillId="0" borderId="4" xfId="0" applyNumberFormat="1" applyFont="1" applyBorder="1" applyAlignment="1">
      <alignment horizontal="right"/>
    </xf>
    <xf numFmtId="10" fontId="11" fillId="0" borderId="1" xfId="0" applyNumberFormat="1" applyFont="1" applyBorder="1" applyAlignment="1">
      <alignment horizontal="right"/>
    </xf>
    <xf numFmtId="10" fontId="12" fillId="0" borderId="2" xfId="0" applyNumberFormat="1" applyFont="1" applyBorder="1" applyAlignment="1">
      <alignment horizontal="right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 applyProtection="1">
      <alignment horizontal="center" vertical="top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>
      <alignment/>
    </xf>
    <xf numFmtId="49" fontId="12" fillId="0" borderId="2" xfId="0" applyNumberFormat="1" applyFont="1" applyBorder="1" applyAlignment="1">
      <alignment vertical="top"/>
    </xf>
    <xf numFmtId="0" fontId="12" fillId="0" borderId="1" xfId="0" applyFont="1" applyBorder="1" applyAlignment="1">
      <alignment horizontal="left"/>
    </xf>
    <xf numFmtId="10" fontId="1" fillId="0" borderId="17" xfId="19" applyNumberFormat="1" applyFont="1" applyBorder="1" applyAlignment="1">
      <alignment horizontal="right"/>
    </xf>
    <xf numFmtId="0" fontId="0" fillId="0" borderId="22" xfId="0" applyBorder="1" applyAlignment="1">
      <alignment/>
    </xf>
    <xf numFmtId="49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 applyProtection="1">
      <alignment horizontal="center" vertical="top"/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" fontId="4" fillId="0" borderId="2" xfId="0" applyNumberFormat="1" applyFont="1" applyBorder="1" applyAlignment="1" applyProtection="1">
      <alignment/>
      <protection locked="0"/>
    </xf>
    <xf numFmtId="10" fontId="4" fillId="0" borderId="2" xfId="0" applyNumberFormat="1" applyFont="1" applyBorder="1" applyAlignment="1">
      <alignment horizontal="center"/>
    </xf>
    <xf numFmtId="4" fontId="0" fillId="0" borderId="1" xfId="0" applyNumberFormat="1" applyBorder="1" applyAlignment="1">
      <alignment vertical="top"/>
    </xf>
    <xf numFmtId="10" fontId="0" fillId="0" borderId="1" xfId="19" applyNumberFormat="1" applyFon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4" fillId="0" borderId="1" xfId="0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10" fontId="0" fillId="0" borderId="17" xfId="19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9" fontId="0" fillId="0" borderId="3" xfId="0" applyNumberFormat="1" applyBorder="1" applyAlignment="1">
      <alignment horizontal="center" vertical="top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 applyProtection="1">
      <alignment horizontal="center" vertical="top"/>
      <protection locked="0"/>
    </xf>
    <xf numFmtId="0" fontId="0" fillId="0" borderId="3" xfId="0" applyBorder="1" applyAlignment="1">
      <alignment wrapText="1"/>
    </xf>
    <xf numFmtId="4" fontId="1" fillId="0" borderId="0" xfId="0" applyNumberFormat="1" applyFont="1" applyBorder="1" applyAlignment="1">
      <alignment/>
    </xf>
    <xf numFmtId="10" fontId="0" fillId="0" borderId="2" xfId="19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10" fontId="1" fillId="0" borderId="1" xfId="19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10" fontId="4" fillId="0" borderId="1" xfId="19" applyNumberFormat="1" applyFont="1" applyBorder="1" applyAlignment="1">
      <alignment vertical="top"/>
    </xf>
    <xf numFmtId="10" fontId="0" fillId="0" borderId="1" xfId="19" applyNumberFormat="1" applyFont="1" applyBorder="1" applyAlignment="1">
      <alignment horizontal="center" vertical="top"/>
    </xf>
    <xf numFmtId="10" fontId="0" fillId="0" borderId="1" xfId="19" applyNumberFormat="1" applyFont="1" applyBorder="1" applyAlignment="1">
      <alignment horizontal="center" vertical="top"/>
    </xf>
    <xf numFmtId="10" fontId="0" fillId="0" borderId="2" xfId="19" applyNumberFormat="1" applyFont="1" applyBorder="1" applyAlignment="1">
      <alignment horizontal="center" vertical="top"/>
    </xf>
    <xf numFmtId="4" fontId="0" fillId="0" borderId="3" xfId="0" applyNumberFormat="1" applyFont="1" applyBorder="1" applyAlignment="1" applyProtection="1">
      <alignment vertical="top"/>
      <protection locked="0"/>
    </xf>
    <xf numFmtId="10" fontId="0" fillId="0" borderId="3" xfId="0" applyNumberFormat="1" applyBorder="1" applyAlignment="1">
      <alignment horizontal="center" vertical="top"/>
    </xf>
    <xf numFmtId="4" fontId="0" fillId="0" borderId="2" xfId="0" applyNumberFormat="1" applyFont="1" applyBorder="1" applyAlignment="1" applyProtection="1">
      <alignment vertical="top"/>
      <protection locked="0"/>
    </xf>
    <xf numFmtId="10" fontId="0" fillId="0" borderId="2" xfId="0" applyNumberFormat="1" applyBorder="1" applyAlignment="1">
      <alignment horizontal="center" vertical="top"/>
    </xf>
    <xf numFmtId="4" fontId="0" fillId="0" borderId="1" xfId="0" applyNumberFormat="1" applyFont="1" applyBorder="1" applyAlignment="1" applyProtection="1">
      <alignment vertical="top"/>
      <protection locked="0"/>
    </xf>
    <xf numFmtId="10" fontId="0" fillId="0" borderId="1" xfId="0" applyNumberFormat="1" applyBorder="1" applyAlignment="1">
      <alignment horizontal="center" vertical="top"/>
    </xf>
    <xf numFmtId="0" fontId="0" fillId="0" borderId="2" xfId="0" applyBorder="1" applyAlignment="1">
      <alignment vertical="top"/>
    </xf>
    <xf numFmtId="10" fontId="0" fillId="0" borderId="2" xfId="0" applyNumberFormat="1" applyBorder="1" applyAlignment="1">
      <alignment horizontal="right" vertical="top"/>
    </xf>
    <xf numFmtId="4" fontId="0" fillId="0" borderId="2" xfId="0" applyNumberFormat="1" applyFont="1" applyBorder="1" applyAlignment="1">
      <alignment vertical="top"/>
    </xf>
    <xf numFmtId="10" fontId="0" fillId="0" borderId="23" xfId="19" applyNumberFormat="1" applyFont="1" applyBorder="1" applyAlignment="1">
      <alignment horizontal="right" vertical="top"/>
    </xf>
    <xf numFmtId="10" fontId="4" fillId="0" borderId="17" xfId="19" applyNumberFormat="1" applyFont="1" applyBorder="1" applyAlignment="1">
      <alignment horizontal="right" vertical="top"/>
    </xf>
    <xf numFmtId="10" fontId="0" fillId="0" borderId="17" xfId="19" applyNumberFormat="1" applyFont="1" applyBorder="1" applyAlignment="1">
      <alignment horizontal="right" vertical="top"/>
    </xf>
    <xf numFmtId="10" fontId="0" fillId="0" borderId="23" xfId="19" applyNumberFormat="1" applyFont="1" applyBorder="1" applyAlignment="1">
      <alignment horizontal="right" vertical="top"/>
    </xf>
    <xf numFmtId="10" fontId="0" fillId="0" borderId="1" xfId="19" applyNumberFormat="1" applyFont="1" applyBorder="1" applyAlignment="1">
      <alignment horizontal="right" vertical="top"/>
    </xf>
    <xf numFmtId="10" fontId="4" fillId="0" borderId="17" xfId="19" applyNumberFormat="1" applyFont="1" applyBorder="1" applyAlignment="1">
      <alignment horizontal="right" vertical="top"/>
    </xf>
    <xf numFmtId="4" fontId="4" fillId="0" borderId="1" xfId="0" applyNumberFormat="1" applyFont="1" applyBorder="1" applyAlignment="1">
      <alignment vertical="top"/>
    </xf>
    <xf numFmtId="10" fontId="0" fillId="0" borderId="17" xfId="19" applyNumberFormat="1" applyFont="1" applyBorder="1" applyAlignment="1">
      <alignment horizontal="right" vertical="top"/>
    </xf>
    <xf numFmtId="10" fontId="0" fillId="0" borderId="2" xfId="19" applyNumberFormat="1" applyFont="1" applyBorder="1" applyAlignment="1">
      <alignment horizontal="right" vertical="top"/>
    </xf>
    <xf numFmtId="4" fontId="0" fillId="0" borderId="8" xfId="0" applyNumberForma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10" fontId="4" fillId="0" borderId="1" xfId="19" applyNumberFormat="1" applyFont="1" applyBorder="1" applyAlignment="1">
      <alignment horizontal="right" vertical="top"/>
    </xf>
    <xf numFmtId="10" fontId="0" fillId="0" borderId="1" xfId="19" applyNumberFormat="1" applyBorder="1" applyAlignment="1">
      <alignment horizontal="right" vertical="top"/>
    </xf>
    <xf numFmtId="10" fontId="4" fillId="0" borderId="1" xfId="19" applyNumberFormat="1" applyFont="1" applyBorder="1" applyAlignment="1">
      <alignment horizontal="right" vertical="top"/>
    </xf>
    <xf numFmtId="4" fontId="0" fillId="0" borderId="8" xfId="0" applyNumberFormat="1" applyFont="1" applyBorder="1" applyAlignment="1">
      <alignment vertical="top"/>
    </xf>
    <xf numFmtId="4" fontId="0" fillId="0" borderId="8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vertical="top"/>
    </xf>
    <xf numFmtId="10" fontId="0" fillId="0" borderId="2" xfId="19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10" fontId="1" fillId="0" borderId="18" xfId="19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10" fontId="1" fillId="0" borderId="17" xfId="19" applyNumberFormat="1" applyFont="1" applyBorder="1" applyAlignment="1">
      <alignment horizontal="right" vertical="top"/>
    </xf>
    <xf numFmtId="10" fontId="0" fillId="0" borderId="17" xfId="0" applyNumberFormat="1" applyBorder="1" applyAlignment="1">
      <alignment horizontal="right" vertical="top"/>
    </xf>
    <xf numFmtId="10" fontId="4" fillId="0" borderId="17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vertical="top"/>
    </xf>
    <xf numFmtId="10" fontId="0" fillId="0" borderId="24" xfId="19" applyNumberFormat="1" applyFont="1" applyBorder="1" applyAlignment="1">
      <alignment horizontal="right" vertical="top"/>
    </xf>
    <xf numFmtId="0" fontId="0" fillId="0" borderId="25" xfId="0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wrapText="1"/>
    </xf>
    <xf numFmtId="4" fontId="4" fillId="0" borderId="3" xfId="0" applyNumberFormat="1" applyFont="1" applyBorder="1" applyAlignment="1">
      <alignment vertical="top"/>
    </xf>
    <xf numFmtId="10" fontId="4" fillId="0" borderId="26" xfId="19" applyNumberFormat="1" applyFont="1" applyBorder="1" applyAlignment="1">
      <alignment horizontal="right" vertical="top"/>
    </xf>
    <xf numFmtId="10" fontId="0" fillId="0" borderId="1" xfId="19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1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5.25390625" style="0" customWidth="1"/>
    <col min="4" max="4" width="34.25390625" style="0" customWidth="1"/>
    <col min="5" max="5" width="13.375" style="0" customWidth="1"/>
    <col min="6" max="6" width="12.875" style="0" customWidth="1"/>
    <col min="7" max="7" width="8.75390625" style="25" customWidth="1"/>
  </cols>
  <sheetData>
    <row r="1" spans="1:2" ht="18.75">
      <c r="A1" s="1" t="s">
        <v>13</v>
      </c>
      <c r="B1" s="35"/>
    </row>
    <row r="2" spans="1:2" ht="16.5" thickBot="1">
      <c r="A2" s="1"/>
      <c r="B2" s="1"/>
    </row>
    <row r="3" spans="1:7" ht="17.25" customHeight="1" thickBot="1">
      <c r="A3" s="80" t="s">
        <v>14</v>
      </c>
      <c r="B3" s="81" t="s">
        <v>15</v>
      </c>
      <c r="C3" s="82" t="s">
        <v>0</v>
      </c>
      <c r="D3" s="83" t="s">
        <v>1</v>
      </c>
      <c r="E3" s="84" t="s">
        <v>2</v>
      </c>
      <c r="F3" s="85" t="s">
        <v>3</v>
      </c>
      <c r="G3" s="86" t="s">
        <v>4</v>
      </c>
    </row>
    <row r="4" spans="1:7" ht="15" customHeight="1" thickTop="1">
      <c r="A4" s="79">
        <v>600</v>
      </c>
      <c r="B4" s="17"/>
      <c r="C4" s="19"/>
      <c r="D4" s="4" t="s">
        <v>6</v>
      </c>
      <c r="E4" s="65">
        <f>E6+E7+E8+E9</f>
        <v>2006740.4</v>
      </c>
      <c r="F4" s="65">
        <f>F5</f>
        <v>665206.9</v>
      </c>
      <c r="G4" s="102">
        <f aca="true" t="shared" si="0" ref="G4:G12">F4/E4</f>
        <v>0.33148627495614286</v>
      </c>
    </row>
    <row r="5" spans="1:10" ht="11.25" customHeight="1">
      <c r="A5" s="64"/>
      <c r="B5" s="18">
        <v>60016</v>
      </c>
      <c r="C5" s="19"/>
      <c r="D5" s="5" t="s">
        <v>18</v>
      </c>
      <c r="E5" s="66">
        <f>E6+E7+E8+E9</f>
        <v>2006740.4</v>
      </c>
      <c r="F5" s="66">
        <f>F6+F7+F8</f>
        <v>665206.9</v>
      </c>
      <c r="G5" s="101">
        <f t="shared" si="0"/>
        <v>0.33148627495614286</v>
      </c>
      <c r="J5" s="36"/>
    </row>
    <row r="6" spans="1:10" ht="12.75">
      <c r="A6" s="64"/>
      <c r="B6" s="18"/>
      <c r="C6" s="19" t="s">
        <v>91</v>
      </c>
      <c r="D6" s="2" t="s">
        <v>17</v>
      </c>
      <c r="E6" s="71">
        <v>320850</v>
      </c>
      <c r="F6" s="71">
        <v>0</v>
      </c>
      <c r="G6" s="103">
        <f t="shared" si="0"/>
        <v>0</v>
      </c>
      <c r="J6" s="36"/>
    </row>
    <row r="7" spans="1:10" ht="12.75">
      <c r="A7" s="64"/>
      <c r="B7" s="18"/>
      <c r="C7" s="19" t="s">
        <v>90</v>
      </c>
      <c r="D7" s="139" t="s">
        <v>26</v>
      </c>
      <c r="E7" s="71">
        <v>20683.49</v>
      </c>
      <c r="F7" s="71">
        <v>0</v>
      </c>
      <c r="G7" s="103">
        <f t="shared" si="0"/>
        <v>0</v>
      </c>
      <c r="J7" s="36"/>
    </row>
    <row r="8" spans="1:10" ht="25.5" customHeight="1">
      <c r="A8" s="64"/>
      <c r="B8" s="18"/>
      <c r="C8" s="19" t="s">
        <v>127</v>
      </c>
      <c r="D8" s="100" t="s">
        <v>128</v>
      </c>
      <c r="E8" s="148">
        <v>665206.91</v>
      </c>
      <c r="F8" s="148">
        <v>665206.9</v>
      </c>
      <c r="G8" s="153">
        <f>F8/E8</f>
        <v>0.9999999849670834</v>
      </c>
      <c r="J8" s="36"/>
    </row>
    <row r="9" spans="1:8" ht="74.25" customHeight="1" thickBot="1">
      <c r="A9" s="78"/>
      <c r="B9" s="20"/>
      <c r="C9" s="176">
        <v>6300</v>
      </c>
      <c r="D9" s="52" t="s">
        <v>136</v>
      </c>
      <c r="E9" s="150">
        <v>1000000</v>
      </c>
      <c r="F9" s="150">
        <v>0</v>
      </c>
      <c r="G9" s="177">
        <f>F9/E9</f>
        <v>0</v>
      </c>
      <c r="H9" s="12"/>
    </row>
    <row r="10" spans="1:8" ht="15.75" customHeight="1">
      <c r="A10" s="63">
        <v>700</v>
      </c>
      <c r="B10" s="27"/>
      <c r="C10" s="28"/>
      <c r="D10" s="29" t="s">
        <v>7</v>
      </c>
      <c r="E10" s="67">
        <f>E11</f>
        <v>2697670</v>
      </c>
      <c r="F10" s="67">
        <f>F11</f>
        <v>1531776.78</v>
      </c>
      <c r="G10" s="104">
        <f>F10/E10</f>
        <v>0.567814736420689</v>
      </c>
      <c r="H10" s="12"/>
    </row>
    <row r="11" spans="1:8" ht="21.75" customHeight="1">
      <c r="A11" s="64"/>
      <c r="B11" s="18">
        <v>70005</v>
      </c>
      <c r="C11" s="19"/>
      <c r="D11" s="6" t="s">
        <v>19</v>
      </c>
      <c r="E11" s="66">
        <f>E12+E13+E14+E15+E16</f>
        <v>2697670</v>
      </c>
      <c r="F11" s="66">
        <f>F12+F13+F14+F15+F16</f>
        <v>1531776.78</v>
      </c>
      <c r="G11" s="101">
        <f>F11/E11</f>
        <v>0.567814736420689</v>
      </c>
      <c r="H11" s="37"/>
    </row>
    <row r="12" spans="1:9" ht="24" customHeight="1">
      <c r="A12" s="64"/>
      <c r="B12" s="18"/>
      <c r="C12" s="19" t="s">
        <v>92</v>
      </c>
      <c r="D12" s="9" t="s">
        <v>77</v>
      </c>
      <c r="E12" s="152">
        <v>200000</v>
      </c>
      <c r="F12" s="152">
        <v>171147.94</v>
      </c>
      <c r="G12" s="180">
        <f t="shared" si="0"/>
        <v>0.8557397</v>
      </c>
      <c r="H12" s="37"/>
      <c r="I12" s="45"/>
    </row>
    <row r="13" spans="1:7" ht="24" customHeight="1">
      <c r="A13" s="64"/>
      <c r="B13" s="17"/>
      <c r="C13" s="19" t="s">
        <v>93</v>
      </c>
      <c r="D13" s="7" t="s">
        <v>20</v>
      </c>
      <c r="E13" s="148">
        <v>140000</v>
      </c>
      <c r="F13" s="148">
        <v>82114.15</v>
      </c>
      <c r="G13" s="181">
        <f aca="true" t="shared" si="1" ref="G13:G25">F13/E13</f>
        <v>0.5865296428571428</v>
      </c>
    </row>
    <row r="14" spans="1:7" ht="36" customHeight="1">
      <c r="A14" s="64"/>
      <c r="B14" s="17"/>
      <c r="C14" s="19" t="s">
        <v>137</v>
      </c>
      <c r="D14" s="7" t="s">
        <v>138</v>
      </c>
      <c r="E14" s="148">
        <v>30000</v>
      </c>
      <c r="F14" s="148">
        <v>0</v>
      </c>
      <c r="G14" s="181">
        <f>F14/E14</f>
        <v>0</v>
      </c>
    </row>
    <row r="15" spans="1:7" ht="24" customHeight="1">
      <c r="A15" s="64"/>
      <c r="B15" s="17"/>
      <c r="C15" s="19" t="s">
        <v>94</v>
      </c>
      <c r="D15" s="7" t="s">
        <v>21</v>
      </c>
      <c r="E15" s="148">
        <v>180000</v>
      </c>
      <c r="F15" s="148">
        <v>182430.09</v>
      </c>
      <c r="G15" s="181">
        <f>F15/E15</f>
        <v>1.0135005</v>
      </c>
    </row>
    <row r="16" spans="1:7" ht="24.75" customHeight="1" thickBot="1">
      <c r="A16" s="78"/>
      <c r="B16" s="20"/>
      <c r="C16" s="21" t="s">
        <v>139</v>
      </c>
      <c r="D16" s="10" t="s">
        <v>140</v>
      </c>
      <c r="E16" s="150">
        <v>2147670</v>
      </c>
      <c r="F16" s="150">
        <v>1096084.6</v>
      </c>
      <c r="G16" s="182">
        <f t="shared" si="1"/>
        <v>0.5103598783798257</v>
      </c>
    </row>
    <row r="17" spans="1:7" ht="14.25" customHeight="1">
      <c r="A17" s="63">
        <v>710</v>
      </c>
      <c r="B17" s="17"/>
      <c r="C17" s="19"/>
      <c r="D17" s="8" t="s">
        <v>78</v>
      </c>
      <c r="E17" s="65">
        <f>E18</f>
        <v>40000</v>
      </c>
      <c r="F17" s="65">
        <f>F18</f>
        <v>26140.1</v>
      </c>
      <c r="G17" s="140">
        <f t="shared" si="1"/>
        <v>0.6535025</v>
      </c>
    </row>
    <row r="18" spans="1:7" ht="14.25" customHeight="1">
      <c r="A18" s="64"/>
      <c r="B18" s="18">
        <v>71095</v>
      </c>
      <c r="C18" s="19"/>
      <c r="D18" s="6" t="s">
        <v>16</v>
      </c>
      <c r="E18" s="66">
        <f>E19</f>
        <v>40000</v>
      </c>
      <c r="F18" s="66">
        <f>F19</f>
        <v>26140.1</v>
      </c>
      <c r="G18" s="105">
        <f t="shared" si="1"/>
        <v>0.6535025</v>
      </c>
    </row>
    <row r="19" spans="1:7" ht="24.75" customHeight="1" thickBot="1">
      <c r="A19" s="78"/>
      <c r="B19" s="23"/>
      <c r="C19" s="21" t="s">
        <v>92</v>
      </c>
      <c r="D19" s="88" t="s">
        <v>119</v>
      </c>
      <c r="E19" s="178">
        <v>40000</v>
      </c>
      <c r="F19" s="178">
        <v>26140.1</v>
      </c>
      <c r="G19" s="179">
        <f t="shared" si="1"/>
        <v>0.6535025</v>
      </c>
    </row>
    <row r="20" spans="1:7" ht="11.25" customHeight="1">
      <c r="A20" s="79">
        <v>750</v>
      </c>
      <c r="B20" s="17"/>
      <c r="C20" s="19"/>
      <c r="D20" s="8" t="s">
        <v>8</v>
      </c>
      <c r="E20" s="65">
        <f>E21+E23</f>
        <v>97099</v>
      </c>
      <c r="F20" s="65">
        <f>F21+F23</f>
        <v>74127.37</v>
      </c>
      <c r="G20" s="102">
        <f t="shared" si="1"/>
        <v>0.7634205295626113</v>
      </c>
    </row>
    <row r="21" spans="1:7" ht="12.75">
      <c r="A21" s="64"/>
      <c r="B21" s="18">
        <v>75011</v>
      </c>
      <c r="C21" s="19"/>
      <c r="D21" s="6" t="s">
        <v>71</v>
      </c>
      <c r="E21" s="66">
        <f>E22</f>
        <v>1807</v>
      </c>
      <c r="F21" s="66">
        <f>F22</f>
        <v>2527.09</v>
      </c>
      <c r="G21" s="101">
        <f t="shared" si="1"/>
        <v>1.3985002767017156</v>
      </c>
    </row>
    <row r="22" spans="1:7" ht="50.25" customHeight="1">
      <c r="A22" s="64"/>
      <c r="B22" s="17"/>
      <c r="C22" s="19" t="s">
        <v>95</v>
      </c>
      <c r="D22" s="7" t="s">
        <v>79</v>
      </c>
      <c r="E22" s="148">
        <v>1807</v>
      </c>
      <c r="F22" s="148">
        <v>2527.09</v>
      </c>
      <c r="G22" s="183">
        <f t="shared" si="1"/>
        <v>1.3985002767017156</v>
      </c>
    </row>
    <row r="23" spans="1:7" ht="12.75">
      <c r="A23" s="64"/>
      <c r="B23" s="18">
        <v>75023</v>
      </c>
      <c r="C23" s="19"/>
      <c r="D23" s="5" t="s">
        <v>23</v>
      </c>
      <c r="E23" s="66">
        <f>E24+E25+E26</f>
        <v>95292</v>
      </c>
      <c r="F23" s="66">
        <f>F24+F25+F26</f>
        <v>71600.28</v>
      </c>
      <c r="G23" s="101">
        <f t="shared" si="1"/>
        <v>0.7513776602443017</v>
      </c>
    </row>
    <row r="24" spans="1:7" ht="12.75">
      <c r="A24" s="64"/>
      <c r="B24" s="17"/>
      <c r="C24" s="19" t="s">
        <v>96</v>
      </c>
      <c r="D24" s="7" t="s">
        <v>38</v>
      </c>
      <c r="E24" s="148">
        <v>40000</v>
      </c>
      <c r="F24" s="148">
        <v>24950</v>
      </c>
      <c r="G24" s="181">
        <f t="shared" si="1"/>
        <v>0.62375</v>
      </c>
    </row>
    <row r="25" spans="1:7" ht="25.5">
      <c r="A25" s="64"/>
      <c r="B25" s="17"/>
      <c r="C25" s="19" t="s">
        <v>97</v>
      </c>
      <c r="D25" s="7" t="s">
        <v>25</v>
      </c>
      <c r="E25" s="148">
        <v>50000</v>
      </c>
      <c r="F25" s="148">
        <v>41042.6</v>
      </c>
      <c r="G25" s="181">
        <f t="shared" si="1"/>
        <v>0.820852</v>
      </c>
    </row>
    <row r="26" spans="1:7" ht="13.5" thickBot="1">
      <c r="A26" s="64"/>
      <c r="B26" s="17"/>
      <c r="C26" s="19" t="s">
        <v>90</v>
      </c>
      <c r="D26" s="2" t="s">
        <v>26</v>
      </c>
      <c r="E26" s="148">
        <v>5292</v>
      </c>
      <c r="F26" s="148">
        <v>5607.68</v>
      </c>
      <c r="G26" s="181">
        <f>F26/E26</f>
        <v>1.0596523053665912</v>
      </c>
    </row>
    <row r="27" spans="1:7" ht="25.5" customHeight="1">
      <c r="A27" s="63">
        <v>756</v>
      </c>
      <c r="B27" s="27"/>
      <c r="C27" s="28"/>
      <c r="D27" s="31" t="s">
        <v>9</v>
      </c>
      <c r="E27" s="200">
        <f>E28+E30+E37+E46+E50+E53</f>
        <v>30365805.3</v>
      </c>
      <c r="F27" s="200">
        <f>F28+F30+F37+F46+F50+F53</f>
        <v>15098691.749999998</v>
      </c>
      <c r="G27" s="199">
        <f aca="true" t="shared" si="2" ref="G27:G53">F27/E27</f>
        <v>0.4972267852221261</v>
      </c>
    </row>
    <row r="28" spans="1:7" ht="24" customHeight="1">
      <c r="A28" s="64"/>
      <c r="B28" s="18">
        <v>75601</v>
      </c>
      <c r="C28" s="19"/>
      <c r="D28" s="6" t="s">
        <v>27</v>
      </c>
      <c r="E28" s="66">
        <f>E29</f>
        <v>40000</v>
      </c>
      <c r="F28" s="66">
        <f>F29</f>
        <v>15302.04</v>
      </c>
      <c r="G28" s="101">
        <f t="shared" si="2"/>
        <v>0.38255100000000003</v>
      </c>
    </row>
    <row r="29" spans="1:12" ht="37.5" customHeight="1" thickBot="1">
      <c r="A29" s="78"/>
      <c r="B29" s="20"/>
      <c r="C29" s="21" t="s">
        <v>98</v>
      </c>
      <c r="D29" s="10" t="s">
        <v>123</v>
      </c>
      <c r="E29" s="150">
        <v>40000</v>
      </c>
      <c r="F29" s="150">
        <v>15302.04</v>
      </c>
      <c r="G29" s="182">
        <f t="shared" si="2"/>
        <v>0.38255100000000003</v>
      </c>
      <c r="L29" t="s">
        <v>108</v>
      </c>
    </row>
    <row r="30" spans="1:7" ht="64.5" customHeight="1" thickBot="1">
      <c r="A30" s="207"/>
      <c r="B30" s="208">
        <v>75615</v>
      </c>
      <c r="C30" s="155"/>
      <c r="D30" s="209" t="s">
        <v>80</v>
      </c>
      <c r="E30" s="210">
        <f>E31+E32+E33+E34+E35+E36</f>
        <v>7516041</v>
      </c>
      <c r="F30" s="210">
        <f>F31+F32+F33+F34+F35+F36</f>
        <v>3774979.79</v>
      </c>
      <c r="G30" s="211">
        <f t="shared" si="2"/>
        <v>0.5022564126512881</v>
      </c>
    </row>
    <row r="31" spans="1:7" ht="12.75">
      <c r="A31" s="64"/>
      <c r="B31" s="17"/>
      <c r="C31" s="19" t="s">
        <v>82</v>
      </c>
      <c r="D31" s="2" t="s">
        <v>29</v>
      </c>
      <c r="E31" s="148">
        <v>6300000</v>
      </c>
      <c r="F31" s="148">
        <v>3328689.19</v>
      </c>
      <c r="G31" s="181">
        <f t="shared" si="2"/>
        <v>0.5283633634920635</v>
      </c>
    </row>
    <row r="32" spans="1:7" ht="12.75">
      <c r="A32" s="64"/>
      <c r="B32" s="17"/>
      <c r="C32" s="19" t="s">
        <v>83</v>
      </c>
      <c r="D32" s="2" t="s">
        <v>30</v>
      </c>
      <c r="E32" s="148">
        <v>500</v>
      </c>
      <c r="F32" s="148">
        <v>136</v>
      </c>
      <c r="G32" s="181">
        <f t="shared" si="2"/>
        <v>0.272</v>
      </c>
    </row>
    <row r="33" spans="1:7" ht="12.75">
      <c r="A33" s="64"/>
      <c r="B33" s="17"/>
      <c r="C33" s="19" t="s">
        <v>84</v>
      </c>
      <c r="D33" s="2" t="s">
        <v>31</v>
      </c>
      <c r="E33" s="148">
        <v>7600</v>
      </c>
      <c r="F33" s="148">
        <v>3812</v>
      </c>
      <c r="G33" s="181">
        <f t="shared" si="2"/>
        <v>0.501578947368421</v>
      </c>
    </row>
    <row r="34" spans="1:7" ht="12.75">
      <c r="A34" s="64"/>
      <c r="B34" s="17"/>
      <c r="C34" s="19" t="s">
        <v>85</v>
      </c>
      <c r="D34" s="2" t="s">
        <v>32</v>
      </c>
      <c r="E34" s="148">
        <v>630000</v>
      </c>
      <c r="F34" s="148">
        <v>272122.4</v>
      </c>
      <c r="G34" s="181">
        <f t="shared" si="2"/>
        <v>0.4319403174603175</v>
      </c>
    </row>
    <row r="35" spans="1:7" ht="12.75">
      <c r="A35" s="64"/>
      <c r="B35" s="17"/>
      <c r="C35" s="19" t="s">
        <v>89</v>
      </c>
      <c r="D35" s="2" t="s">
        <v>33</v>
      </c>
      <c r="E35" s="148">
        <v>550000</v>
      </c>
      <c r="F35" s="148">
        <v>142279.2</v>
      </c>
      <c r="G35" s="181">
        <f t="shared" si="2"/>
        <v>0.25868945454545456</v>
      </c>
    </row>
    <row r="36" spans="1:7" ht="25.5">
      <c r="A36" s="64"/>
      <c r="B36" s="17"/>
      <c r="C36" s="19" t="s">
        <v>141</v>
      </c>
      <c r="D36" s="61" t="s">
        <v>142</v>
      </c>
      <c r="E36" s="188">
        <v>27941</v>
      </c>
      <c r="F36" s="148">
        <v>27941</v>
      </c>
      <c r="G36" s="183">
        <f t="shared" si="2"/>
        <v>1</v>
      </c>
    </row>
    <row r="37" spans="1:9" ht="62.25" customHeight="1">
      <c r="A37" s="64"/>
      <c r="B37" s="18">
        <v>75616</v>
      </c>
      <c r="C37" s="19"/>
      <c r="D37" s="59" t="s">
        <v>81</v>
      </c>
      <c r="E37" s="189">
        <f>E38+E39+E40+E41+E42+E43+E44+E45</f>
        <v>5072589.3</v>
      </c>
      <c r="F37" s="185">
        <f>F38+F39+F40+F41+F42+F43+F44+F45</f>
        <v>2974255.5299999993</v>
      </c>
      <c r="G37" s="190">
        <f t="shared" si="2"/>
        <v>0.5863387225139634</v>
      </c>
      <c r="H37" s="12"/>
      <c r="I37" s="12"/>
    </row>
    <row r="38" spans="1:9" ht="12.75">
      <c r="A38" s="64"/>
      <c r="B38" s="17"/>
      <c r="C38" s="19" t="s">
        <v>82</v>
      </c>
      <c r="D38" s="60" t="s">
        <v>29</v>
      </c>
      <c r="E38" s="188">
        <v>3267089.3</v>
      </c>
      <c r="F38" s="148">
        <v>1900726.51</v>
      </c>
      <c r="G38" s="191">
        <f t="shared" si="2"/>
        <v>0.5817797848378372</v>
      </c>
      <c r="H38" s="12"/>
      <c r="I38" s="12"/>
    </row>
    <row r="39" spans="1:9" ht="12.75">
      <c r="A39" s="64"/>
      <c r="B39" s="17"/>
      <c r="C39" s="19" t="s">
        <v>83</v>
      </c>
      <c r="D39" s="60" t="s">
        <v>30</v>
      </c>
      <c r="E39" s="188">
        <v>100000</v>
      </c>
      <c r="F39" s="148">
        <v>64854.28</v>
      </c>
      <c r="G39" s="191">
        <f t="shared" si="2"/>
        <v>0.6485428</v>
      </c>
      <c r="H39" s="12"/>
      <c r="I39" s="12"/>
    </row>
    <row r="40" spans="1:9" ht="12.75">
      <c r="A40" s="64"/>
      <c r="B40" s="17"/>
      <c r="C40" s="19" t="s">
        <v>84</v>
      </c>
      <c r="D40" s="60" t="s">
        <v>31</v>
      </c>
      <c r="E40" s="188">
        <v>5500</v>
      </c>
      <c r="F40" s="148">
        <v>3318.13</v>
      </c>
      <c r="G40" s="191">
        <f t="shared" si="2"/>
        <v>0.6032963636363636</v>
      </c>
      <c r="H40" s="12"/>
      <c r="I40" s="12"/>
    </row>
    <row r="41" spans="1:9" ht="12.75">
      <c r="A41" s="64"/>
      <c r="B41" s="17"/>
      <c r="C41" s="19" t="s">
        <v>85</v>
      </c>
      <c r="D41" s="60" t="s">
        <v>32</v>
      </c>
      <c r="E41" s="188">
        <v>500000</v>
      </c>
      <c r="F41" s="148">
        <v>278380.01</v>
      </c>
      <c r="G41" s="191">
        <f t="shared" si="2"/>
        <v>0.55676002</v>
      </c>
      <c r="H41" s="12"/>
      <c r="I41" s="12"/>
    </row>
    <row r="42" spans="1:9" ht="12.75">
      <c r="A42" s="64"/>
      <c r="B42" s="17"/>
      <c r="C42" s="19" t="s">
        <v>86</v>
      </c>
      <c r="D42" s="60" t="s">
        <v>34</v>
      </c>
      <c r="E42" s="188">
        <v>200000</v>
      </c>
      <c r="F42" s="148">
        <v>144690.5</v>
      </c>
      <c r="G42" s="191">
        <f t="shared" si="2"/>
        <v>0.7234525</v>
      </c>
      <c r="H42" s="12"/>
      <c r="I42" s="12"/>
    </row>
    <row r="43" spans="1:9" ht="12.75">
      <c r="A43" s="64"/>
      <c r="B43" s="17"/>
      <c r="C43" s="19" t="s">
        <v>87</v>
      </c>
      <c r="D43" s="60" t="s">
        <v>35</v>
      </c>
      <c r="E43" s="188">
        <v>20000</v>
      </c>
      <c r="F43" s="148">
        <v>15282.09</v>
      </c>
      <c r="G43" s="191">
        <f t="shared" si="2"/>
        <v>0.7641045</v>
      </c>
      <c r="H43" s="12"/>
      <c r="I43" s="12"/>
    </row>
    <row r="44" spans="1:9" ht="12.75">
      <c r="A44" s="64"/>
      <c r="B44" s="17"/>
      <c r="C44" s="19" t="s">
        <v>88</v>
      </c>
      <c r="D44" s="60" t="s">
        <v>36</v>
      </c>
      <c r="E44" s="188">
        <v>80000</v>
      </c>
      <c r="F44" s="148">
        <v>33135</v>
      </c>
      <c r="G44" s="191">
        <f t="shared" si="2"/>
        <v>0.4141875</v>
      </c>
      <c r="H44" s="12"/>
      <c r="I44" s="12"/>
    </row>
    <row r="45" spans="1:9" ht="12.75">
      <c r="A45" s="64"/>
      <c r="B45" s="17"/>
      <c r="C45" s="19" t="s">
        <v>89</v>
      </c>
      <c r="D45" s="60" t="s">
        <v>33</v>
      </c>
      <c r="E45" s="188">
        <v>900000</v>
      </c>
      <c r="F45" s="148">
        <v>533869.01</v>
      </c>
      <c r="G45" s="191">
        <f t="shared" si="2"/>
        <v>0.5931877888888889</v>
      </c>
      <c r="H45" s="12"/>
      <c r="I45" s="12"/>
    </row>
    <row r="46" spans="1:7" ht="36.75" customHeight="1">
      <c r="A46" s="17"/>
      <c r="B46" s="18">
        <v>75618</v>
      </c>
      <c r="C46" s="19"/>
      <c r="D46" s="59" t="s">
        <v>37</v>
      </c>
      <c r="E46" s="189">
        <f>E47+E48+E49</f>
        <v>1160000</v>
      </c>
      <c r="F46" s="185">
        <f>F47+F48+F49</f>
        <v>715069</v>
      </c>
      <c r="G46" s="192">
        <f t="shared" si="2"/>
        <v>0.6164387931034483</v>
      </c>
    </row>
    <row r="47" spans="1:7" ht="12.75">
      <c r="A47" s="17"/>
      <c r="B47" s="17"/>
      <c r="C47" s="19" t="s">
        <v>96</v>
      </c>
      <c r="D47" s="60" t="s">
        <v>38</v>
      </c>
      <c r="E47" s="188">
        <v>800000</v>
      </c>
      <c r="F47" s="148">
        <v>361537.07</v>
      </c>
      <c r="G47" s="183">
        <f t="shared" si="2"/>
        <v>0.4519213375</v>
      </c>
    </row>
    <row r="48" spans="1:7" ht="25.5">
      <c r="A48" s="17"/>
      <c r="B48" s="17"/>
      <c r="C48" s="19" t="s">
        <v>99</v>
      </c>
      <c r="D48" s="61" t="s">
        <v>24</v>
      </c>
      <c r="E48" s="188">
        <v>310000</v>
      </c>
      <c r="F48" s="148">
        <v>311081.07</v>
      </c>
      <c r="G48" s="183">
        <f t="shared" si="2"/>
        <v>1.003487322580645</v>
      </c>
    </row>
    <row r="49" spans="1:7" ht="48.75" customHeight="1">
      <c r="A49" s="17"/>
      <c r="B49" s="17"/>
      <c r="C49" s="19" t="s">
        <v>107</v>
      </c>
      <c r="D49" s="61" t="s">
        <v>120</v>
      </c>
      <c r="E49" s="188">
        <v>50000</v>
      </c>
      <c r="F49" s="148">
        <v>42450.86</v>
      </c>
      <c r="G49" s="183">
        <f t="shared" si="2"/>
        <v>0.8490172</v>
      </c>
    </row>
    <row r="50" spans="1:7" ht="36.75" customHeight="1">
      <c r="A50" s="17"/>
      <c r="B50" s="18">
        <v>75621</v>
      </c>
      <c r="C50" s="19"/>
      <c r="D50" s="59" t="s">
        <v>39</v>
      </c>
      <c r="E50" s="189">
        <f>E51+E52</f>
        <v>16504675</v>
      </c>
      <c r="F50" s="185">
        <f>F51+F52</f>
        <v>7588134.7</v>
      </c>
      <c r="G50" s="192">
        <f t="shared" si="2"/>
        <v>0.4597566871204674</v>
      </c>
    </row>
    <row r="51" spans="1:7" ht="25.5">
      <c r="A51" s="17"/>
      <c r="B51" s="18"/>
      <c r="C51" s="19" t="s">
        <v>100</v>
      </c>
      <c r="D51" s="62" t="s">
        <v>40</v>
      </c>
      <c r="E51" s="193">
        <v>15604675</v>
      </c>
      <c r="F51" s="152">
        <v>7251723</v>
      </c>
      <c r="G51" s="183">
        <f t="shared" si="2"/>
        <v>0.46471477297668806</v>
      </c>
    </row>
    <row r="52" spans="1:7" ht="12.75">
      <c r="A52" s="17"/>
      <c r="B52" s="18"/>
      <c r="C52" s="19" t="s">
        <v>101</v>
      </c>
      <c r="D52" s="62" t="s">
        <v>41</v>
      </c>
      <c r="E52" s="193">
        <v>900000</v>
      </c>
      <c r="F52" s="152">
        <v>336411.7</v>
      </c>
      <c r="G52" s="183">
        <f t="shared" si="2"/>
        <v>0.3737907777777778</v>
      </c>
    </row>
    <row r="53" spans="1:7" ht="37.5" customHeight="1">
      <c r="A53" s="17"/>
      <c r="B53" s="18">
        <v>75647</v>
      </c>
      <c r="C53" s="19"/>
      <c r="D53" s="59" t="s">
        <v>102</v>
      </c>
      <c r="E53" s="189">
        <f>E55+E54</f>
        <v>72500</v>
      </c>
      <c r="F53" s="185">
        <f>F54+F55</f>
        <v>30950.690000000002</v>
      </c>
      <c r="G53" s="190">
        <f t="shared" si="2"/>
        <v>0.42690606896551725</v>
      </c>
    </row>
    <row r="54" spans="1:7" ht="12" customHeight="1">
      <c r="A54" s="17"/>
      <c r="B54" s="18"/>
      <c r="C54" s="19" t="s">
        <v>121</v>
      </c>
      <c r="D54" s="89" t="s">
        <v>122</v>
      </c>
      <c r="E54" s="194">
        <v>2500</v>
      </c>
      <c r="F54" s="154">
        <v>5156.06</v>
      </c>
      <c r="G54" s="183"/>
    </row>
    <row r="55" spans="1:7" ht="27.75" customHeight="1" thickBot="1">
      <c r="A55" s="20"/>
      <c r="B55" s="23"/>
      <c r="C55" s="21" t="s">
        <v>103</v>
      </c>
      <c r="D55" s="90" t="s">
        <v>28</v>
      </c>
      <c r="E55" s="195">
        <v>70000</v>
      </c>
      <c r="F55" s="196">
        <v>25794.63</v>
      </c>
      <c r="G55" s="197">
        <f aca="true" t="shared" si="3" ref="G55:G79">F55/E55</f>
        <v>0.3684947142857143</v>
      </c>
    </row>
    <row r="56" spans="1:8" ht="13.5" customHeight="1">
      <c r="A56" s="22">
        <v>758</v>
      </c>
      <c r="B56" s="18"/>
      <c r="C56" s="19"/>
      <c r="D56" s="8" t="s">
        <v>10</v>
      </c>
      <c r="E56" s="198">
        <f>E57+E59+E61+E63</f>
        <v>15185471</v>
      </c>
      <c r="F56" s="198">
        <f>F57+F59+F61+F63</f>
        <v>9325091.71</v>
      </c>
      <c r="G56" s="199">
        <f t="shared" si="3"/>
        <v>0.6140798471117558</v>
      </c>
      <c r="H56" s="12"/>
    </row>
    <row r="57" spans="1:7" ht="38.25" customHeight="1">
      <c r="A57" s="17"/>
      <c r="B57" s="151">
        <v>75801</v>
      </c>
      <c r="C57" s="19"/>
      <c r="D57" s="6" t="s">
        <v>42</v>
      </c>
      <c r="E57" s="185">
        <f>E58</f>
        <v>13779792</v>
      </c>
      <c r="F57" s="185">
        <f>F58</f>
        <v>8479872</v>
      </c>
      <c r="G57" s="180">
        <f t="shared" si="3"/>
        <v>0.6153846153846154</v>
      </c>
    </row>
    <row r="58" spans="1:7" ht="12.75">
      <c r="A58" s="17"/>
      <c r="B58" s="18"/>
      <c r="C58" s="19" t="s">
        <v>106</v>
      </c>
      <c r="D58" s="9" t="s">
        <v>43</v>
      </c>
      <c r="E58" s="152">
        <v>13779792</v>
      </c>
      <c r="F58" s="152">
        <v>8479872</v>
      </c>
      <c r="G58" s="181">
        <f t="shared" si="3"/>
        <v>0.6153846153846154</v>
      </c>
    </row>
    <row r="59" spans="1:7" ht="25.5">
      <c r="A59" s="17"/>
      <c r="B59" s="18">
        <v>75807</v>
      </c>
      <c r="C59" s="19"/>
      <c r="D59" s="47" t="s">
        <v>143</v>
      </c>
      <c r="E59" s="165">
        <f>E60</f>
        <v>916171</v>
      </c>
      <c r="F59" s="165">
        <f>F60</f>
        <v>458088</v>
      </c>
      <c r="G59" s="184">
        <f>F59/E59</f>
        <v>0.5000027287482358</v>
      </c>
    </row>
    <row r="60" spans="1:7" ht="14.25" customHeight="1">
      <c r="A60" s="17"/>
      <c r="B60" s="18"/>
      <c r="C60" s="19" t="s">
        <v>106</v>
      </c>
      <c r="D60" s="9" t="s">
        <v>43</v>
      </c>
      <c r="E60" s="152">
        <v>916171</v>
      </c>
      <c r="F60" s="152">
        <v>458088</v>
      </c>
      <c r="G60" s="181">
        <f>F60/E60</f>
        <v>0.5000027287482358</v>
      </c>
    </row>
    <row r="61" spans="1:7" ht="12.75">
      <c r="A61" s="17"/>
      <c r="B61" s="18">
        <v>75814</v>
      </c>
      <c r="C61" s="19"/>
      <c r="D61" s="6" t="s">
        <v>44</v>
      </c>
      <c r="E61" s="185">
        <f>E62</f>
        <v>106129</v>
      </c>
      <c r="F61" s="185">
        <f>F62</f>
        <v>195443.71</v>
      </c>
      <c r="G61" s="180">
        <f t="shared" si="3"/>
        <v>1.8415674320873654</v>
      </c>
    </row>
    <row r="62" spans="1:7" ht="12.75">
      <c r="A62" s="17"/>
      <c r="B62" s="18"/>
      <c r="C62" s="19" t="s">
        <v>105</v>
      </c>
      <c r="D62" s="9" t="s">
        <v>45</v>
      </c>
      <c r="E62" s="152">
        <v>106129</v>
      </c>
      <c r="F62" s="152">
        <v>195443.71</v>
      </c>
      <c r="G62" s="181">
        <f t="shared" si="3"/>
        <v>1.8415674320873654</v>
      </c>
    </row>
    <row r="63" spans="1:13" ht="25.5">
      <c r="A63" s="17"/>
      <c r="B63" s="18">
        <v>75831</v>
      </c>
      <c r="C63" s="19"/>
      <c r="D63" s="6" t="s">
        <v>72</v>
      </c>
      <c r="E63" s="185">
        <f>E64</f>
        <v>383379</v>
      </c>
      <c r="F63" s="185">
        <f>F64</f>
        <v>191688</v>
      </c>
      <c r="G63" s="180">
        <f t="shared" si="3"/>
        <v>0.4999960874226288</v>
      </c>
      <c r="H63" s="60"/>
      <c r="I63" s="12"/>
      <c r="J63" s="12"/>
      <c r="K63" s="12"/>
      <c r="L63" s="12"/>
      <c r="M63" s="12"/>
    </row>
    <row r="64" spans="1:91" s="141" customFormat="1" ht="13.5" thickBot="1">
      <c r="A64" s="20"/>
      <c r="B64" s="23"/>
      <c r="C64" s="21" t="s">
        <v>106</v>
      </c>
      <c r="D64" s="11" t="s">
        <v>43</v>
      </c>
      <c r="E64" s="196">
        <v>383379</v>
      </c>
      <c r="F64" s="196">
        <v>191688</v>
      </c>
      <c r="G64" s="182">
        <f t="shared" si="3"/>
        <v>0.4999960874226288</v>
      </c>
      <c r="H64" s="60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</row>
    <row r="65" spans="1:7" ht="12.75">
      <c r="A65" s="26">
        <v>801</v>
      </c>
      <c r="B65" s="30"/>
      <c r="C65" s="28"/>
      <c r="D65" s="31" t="s">
        <v>58</v>
      </c>
      <c r="E65" s="200">
        <f>E66+E69+E72+E77+E81</f>
        <v>567390</v>
      </c>
      <c r="F65" s="200">
        <f>F66+F69+F72+F77+F81</f>
        <v>257816.16999999998</v>
      </c>
      <c r="G65" s="199">
        <f t="shared" si="3"/>
        <v>0.45438969668129503</v>
      </c>
    </row>
    <row r="66" spans="1:7" ht="12.75">
      <c r="A66" s="22"/>
      <c r="B66" s="18">
        <v>80101</v>
      </c>
      <c r="C66" s="19"/>
      <c r="D66" s="6" t="s">
        <v>67</v>
      </c>
      <c r="E66" s="185">
        <f>E67+E68</f>
        <v>54545</v>
      </c>
      <c r="F66" s="185">
        <f>F67+F68</f>
        <v>0</v>
      </c>
      <c r="G66" s="180">
        <f t="shared" si="3"/>
        <v>0</v>
      </c>
    </row>
    <row r="67" spans="1:7" ht="12.75">
      <c r="A67" s="22"/>
      <c r="B67" s="18"/>
      <c r="C67" s="19" t="s">
        <v>90</v>
      </c>
      <c r="D67" s="9" t="s">
        <v>26</v>
      </c>
      <c r="E67" s="152">
        <v>400</v>
      </c>
      <c r="F67" s="152">
        <v>0</v>
      </c>
      <c r="G67" s="181">
        <f t="shared" si="3"/>
        <v>0</v>
      </c>
    </row>
    <row r="68" spans="1:7" ht="63.75">
      <c r="A68" s="22"/>
      <c r="B68" s="18"/>
      <c r="C68" s="19" t="s">
        <v>131</v>
      </c>
      <c r="D68" s="100" t="s">
        <v>128</v>
      </c>
      <c r="E68" s="152">
        <v>54145</v>
      </c>
      <c r="F68" s="152">
        <v>0</v>
      </c>
      <c r="G68" s="153">
        <f t="shared" si="3"/>
        <v>0</v>
      </c>
    </row>
    <row r="69" spans="1:7" ht="25.5" customHeight="1">
      <c r="A69" s="22"/>
      <c r="B69" s="18">
        <v>80103</v>
      </c>
      <c r="C69" s="19"/>
      <c r="D69" s="6" t="s">
        <v>116</v>
      </c>
      <c r="E69" s="185">
        <f>E70+E71</f>
        <v>142800</v>
      </c>
      <c r="F69" s="185">
        <f>F70+F71</f>
        <v>71522</v>
      </c>
      <c r="G69" s="180">
        <f t="shared" si="3"/>
        <v>0.5008543417366946</v>
      </c>
    </row>
    <row r="70" spans="1:7" ht="12.75">
      <c r="A70" s="22"/>
      <c r="B70" s="18"/>
      <c r="C70" s="19" t="s">
        <v>104</v>
      </c>
      <c r="D70" s="9" t="s">
        <v>17</v>
      </c>
      <c r="E70" s="152">
        <v>142600</v>
      </c>
      <c r="F70" s="152">
        <v>71522</v>
      </c>
      <c r="G70" s="181">
        <v>0</v>
      </c>
    </row>
    <row r="71" spans="1:7" ht="12.75">
      <c r="A71" s="22"/>
      <c r="B71" s="18"/>
      <c r="C71" s="19" t="s">
        <v>90</v>
      </c>
      <c r="D71" s="9" t="s">
        <v>26</v>
      </c>
      <c r="E71" s="152">
        <v>200</v>
      </c>
      <c r="F71" s="152">
        <v>0</v>
      </c>
      <c r="G71" s="181">
        <f t="shared" si="3"/>
        <v>0</v>
      </c>
    </row>
    <row r="72" spans="1:7" ht="12.75">
      <c r="A72" s="22"/>
      <c r="B72" s="18">
        <v>80104</v>
      </c>
      <c r="C72" s="19"/>
      <c r="D72" s="6" t="s">
        <v>46</v>
      </c>
      <c r="E72" s="185">
        <f>E73+E74+E75+E76</f>
        <v>366995</v>
      </c>
      <c r="F72" s="185">
        <f>F73+F74+F75</f>
        <v>183692.46</v>
      </c>
      <c r="G72" s="180">
        <f t="shared" si="3"/>
        <v>0.5005312333955503</v>
      </c>
    </row>
    <row r="73" spans="1:7" ht="12.75">
      <c r="A73" s="22"/>
      <c r="B73" s="18"/>
      <c r="C73" s="19" t="s">
        <v>104</v>
      </c>
      <c r="D73" s="9" t="s">
        <v>17</v>
      </c>
      <c r="E73" s="152">
        <v>331160</v>
      </c>
      <c r="F73" s="152">
        <v>183654</v>
      </c>
      <c r="G73" s="181">
        <f t="shared" si="3"/>
        <v>0.5545778475661312</v>
      </c>
    </row>
    <row r="74" spans="1:7" ht="12.75">
      <c r="A74" s="22"/>
      <c r="B74" s="18"/>
      <c r="C74" s="19" t="s">
        <v>105</v>
      </c>
      <c r="D74" s="9" t="s">
        <v>45</v>
      </c>
      <c r="E74" s="152">
        <v>300</v>
      </c>
      <c r="F74" s="152">
        <v>38.46</v>
      </c>
      <c r="G74" s="181">
        <f t="shared" si="3"/>
        <v>0.1282</v>
      </c>
    </row>
    <row r="75" spans="1:7" ht="12.75">
      <c r="A75" s="22"/>
      <c r="B75" s="18"/>
      <c r="C75" s="19" t="s">
        <v>90</v>
      </c>
      <c r="D75" s="9" t="s">
        <v>26</v>
      </c>
      <c r="E75" s="152">
        <v>200</v>
      </c>
      <c r="F75" s="152">
        <v>0</v>
      </c>
      <c r="G75" s="181">
        <f t="shared" si="3"/>
        <v>0</v>
      </c>
    </row>
    <row r="76" spans="1:7" ht="51">
      <c r="A76" s="22"/>
      <c r="B76" s="18"/>
      <c r="C76" s="19" t="s">
        <v>131</v>
      </c>
      <c r="D76" s="7" t="s">
        <v>73</v>
      </c>
      <c r="E76" s="152">
        <v>35335</v>
      </c>
      <c r="F76" s="152">
        <v>0</v>
      </c>
      <c r="G76" s="181">
        <f t="shared" si="3"/>
        <v>0</v>
      </c>
    </row>
    <row r="77" spans="1:7" ht="14.25" customHeight="1">
      <c r="A77" s="22"/>
      <c r="B77" s="18">
        <v>80110</v>
      </c>
      <c r="C77" s="19"/>
      <c r="D77" s="6" t="s">
        <v>68</v>
      </c>
      <c r="E77" s="185">
        <f>E78+E79</f>
        <v>2650</v>
      </c>
      <c r="F77" s="185">
        <f>F78+F79</f>
        <v>2450</v>
      </c>
      <c r="G77" s="180">
        <f t="shared" si="3"/>
        <v>0.9245283018867925</v>
      </c>
    </row>
    <row r="78" spans="1:7" ht="15" customHeight="1">
      <c r="A78" s="22"/>
      <c r="B78" s="18"/>
      <c r="C78" s="19" t="s">
        <v>90</v>
      </c>
      <c r="D78" s="9" t="s">
        <v>26</v>
      </c>
      <c r="E78" s="152">
        <v>200</v>
      </c>
      <c r="F78" s="152">
        <v>0</v>
      </c>
      <c r="G78" s="181">
        <f t="shared" si="3"/>
        <v>0</v>
      </c>
    </row>
    <row r="79" spans="1:7" ht="52.5" customHeight="1">
      <c r="A79" s="22"/>
      <c r="B79" s="18"/>
      <c r="C79" s="19" t="s">
        <v>131</v>
      </c>
      <c r="D79" s="7" t="s">
        <v>73</v>
      </c>
      <c r="E79" s="152">
        <v>2450</v>
      </c>
      <c r="F79" s="152">
        <v>2450</v>
      </c>
      <c r="G79" s="183">
        <f t="shared" si="3"/>
        <v>1</v>
      </c>
    </row>
    <row r="80" spans="1:7" ht="0.75" customHeight="1">
      <c r="A80" s="79"/>
      <c r="B80" s="91"/>
      <c r="C80" s="92"/>
      <c r="D80" s="93"/>
      <c r="E80" s="201"/>
      <c r="F80" s="201"/>
      <c r="G80" s="181"/>
    </row>
    <row r="81" spans="1:7" ht="12.75">
      <c r="A81" s="79"/>
      <c r="B81" s="18">
        <v>80114</v>
      </c>
      <c r="C81" s="19"/>
      <c r="D81" s="6" t="s">
        <v>69</v>
      </c>
      <c r="E81" s="185">
        <f>E82+E83</f>
        <v>400</v>
      </c>
      <c r="F81" s="185">
        <f>F82+F83</f>
        <v>151.71</v>
      </c>
      <c r="G81" s="180">
        <f aca="true" t="shared" si="4" ref="G81:G91">F81/E81</f>
        <v>0.37927500000000003</v>
      </c>
    </row>
    <row r="82" spans="1:7" ht="12.75">
      <c r="A82" s="79"/>
      <c r="B82" s="18"/>
      <c r="C82" s="19" t="s">
        <v>105</v>
      </c>
      <c r="D82" s="9" t="s">
        <v>45</v>
      </c>
      <c r="E82" s="152">
        <v>300</v>
      </c>
      <c r="F82" s="152">
        <v>151.71</v>
      </c>
      <c r="G82" s="181">
        <f t="shared" si="4"/>
        <v>0.5057</v>
      </c>
    </row>
    <row r="83" spans="1:7" ht="13.5" thickBot="1">
      <c r="A83" s="94"/>
      <c r="B83" s="23"/>
      <c r="C83" s="21" t="s">
        <v>90</v>
      </c>
      <c r="D83" s="11" t="s">
        <v>26</v>
      </c>
      <c r="E83" s="196">
        <v>100</v>
      </c>
      <c r="F83" s="196">
        <v>0</v>
      </c>
      <c r="G83" s="182">
        <f t="shared" si="4"/>
        <v>0</v>
      </c>
    </row>
    <row r="84" spans="1:7" ht="13.5" customHeight="1">
      <c r="A84" s="79">
        <v>852</v>
      </c>
      <c r="B84" s="17"/>
      <c r="C84" s="19"/>
      <c r="D84" s="4" t="s">
        <v>115</v>
      </c>
      <c r="E84" s="198">
        <f>E85+E87+E90</f>
        <v>60360</v>
      </c>
      <c r="F84" s="198">
        <f>F85+F87+F90</f>
        <v>60499.45999999999</v>
      </c>
      <c r="G84" s="202">
        <f t="shared" si="4"/>
        <v>1.0023104705102717</v>
      </c>
    </row>
    <row r="85" spans="1:7" ht="36.75" customHeight="1">
      <c r="A85" s="79"/>
      <c r="B85" s="46">
        <v>85212</v>
      </c>
      <c r="C85" s="95"/>
      <c r="D85" s="107" t="s">
        <v>76</v>
      </c>
      <c r="E85" s="165">
        <f>E86</f>
        <v>10000</v>
      </c>
      <c r="F85" s="165">
        <f>F86</f>
        <v>8243.55</v>
      </c>
      <c r="G85" s="184">
        <f t="shared" si="4"/>
        <v>0.824355</v>
      </c>
    </row>
    <row r="86" spans="1:7" ht="12.75">
      <c r="A86" s="79"/>
      <c r="B86" s="46"/>
      <c r="C86" s="19" t="s">
        <v>90</v>
      </c>
      <c r="D86" s="96" t="s">
        <v>26</v>
      </c>
      <c r="E86" s="154">
        <v>10000</v>
      </c>
      <c r="F86" s="154">
        <v>8243.55</v>
      </c>
      <c r="G86" s="186">
        <f t="shared" si="4"/>
        <v>0.824355</v>
      </c>
    </row>
    <row r="87" spans="1:7" ht="11.25" customHeight="1">
      <c r="A87" s="79"/>
      <c r="B87" s="46">
        <v>85219</v>
      </c>
      <c r="C87" s="95"/>
      <c r="D87" s="47" t="s">
        <v>60</v>
      </c>
      <c r="E87" s="165">
        <f>E88+E89</f>
        <v>10360</v>
      </c>
      <c r="F87" s="165">
        <f>F88+F89</f>
        <v>16668.29</v>
      </c>
      <c r="G87" s="184">
        <f t="shared" si="4"/>
        <v>1.6089083011583012</v>
      </c>
    </row>
    <row r="88" spans="1:7" ht="12.75">
      <c r="A88" s="79"/>
      <c r="B88" s="17"/>
      <c r="C88" s="97" t="s">
        <v>105</v>
      </c>
      <c r="D88" s="2" t="s">
        <v>45</v>
      </c>
      <c r="E88" s="148">
        <v>10000</v>
      </c>
      <c r="F88" s="148">
        <v>16488.29</v>
      </c>
      <c r="G88" s="175">
        <f t="shared" si="4"/>
        <v>1.648829</v>
      </c>
    </row>
    <row r="89" spans="1:7" ht="12.75">
      <c r="A89" s="79"/>
      <c r="B89" s="17"/>
      <c r="C89" s="97" t="s">
        <v>90</v>
      </c>
      <c r="D89" s="96" t="s">
        <v>26</v>
      </c>
      <c r="E89" s="148">
        <v>360</v>
      </c>
      <c r="F89" s="148">
        <v>180</v>
      </c>
      <c r="G89" s="203">
        <f t="shared" si="4"/>
        <v>0.5</v>
      </c>
    </row>
    <row r="90" spans="1:7" ht="24.75" customHeight="1">
      <c r="A90" s="64"/>
      <c r="B90" s="18">
        <v>85228</v>
      </c>
      <c r="C90" s="19"/>
      <c r="D90" s="6" t="s">
        <v>59</v>
      </c>
      <c r="E90" s="185">
        <f>E91</f>
        <v>40000</v>
      </c>
      <c r="F90" s="185">
        <f>F91+F92</f>
        <v>35587.619999999995</v>
      </c>
      <c r="G90" s="180">
        <f t="shared" si="4"/>
        <v>0.8896904999999998</v>
      </c>
    </row>
    <row r="91" spans="1:7" ht="12.75">
      <c r="A91" s="64"/>
      <c r="B91" s="18"/>
      <c r="C91" s="19" t="s">
        <v>104</v>
      </c>
      <c r="D91" s="9" t="s">
        <v>17</v>
      </c>
      <c r="E91" s="152">
        <v>40000</v>
      </c>
      <c r="F91" s="152">
        <v>35575.45</v>
      </c>
      <c r="G91" s="212">
        <f t="shared" si="4"/>
        <v>0.8893862499999999</v>
      </c>
    </row>
    <row r="92" spans="1:7" ht="26.25" thickBot="1">
      <c r="A92" s="64"/>
      <c r="B92" s="18"/>
      <c r="C92" s="19" t="s">
        <v>103</v>
      </c>
      <c r="D92" s="9" t="s">
        <v>28</v>
      </c>
      <c r="E92" s="152">
        <v>0</v>
      </c>
      <c r="F92" s="152">
        <v>12.17</v>
      </c>
      <c r="G92" s="187">
        <v>0</v>
      </c>
    </row>
    <row r="93" spans="1:7" ht="24.75" customHeight="1">
      <c r="A93" s="63">
        <v>900</v>
      </c>
      <c r="B93" s="27"/>
      <c r="C93" s="28"/>
      <c r="D93" s="31" t="s">
        <v>11</v>
      </c>
      <c r="E93" s="200">
        <f>E94+E96+E99</f>
        <v>4188516.1</v>
      </c>
      <c r="F93" s="200">
        <f>F94+F96+F99</f>
        <v>2126248.46</v>
      </c>
      <c r="G93" s="202">
        <f aca="true" t="shared" si="5" ref="G93:G98">F93/E93</f>
        <v>0.5076376476146289</v>
      </c>
    </row>
    <row r="94" spans="1:7" ht="10.5" customHeight="1">
      <c r="A94" s="64"/>
      <c r="B94" s="18">
        <v>90001</v>
      </c>
      <c r="C94" s="19"/>
      <c r="D94" s="5" t="s">
        <v>47</v>
      </c>
      <c r="E94" s="185">
        <f>E95</f>
        <v>128400</v>
      </c>
      <c r="F94" s="185">
        <f>F95</f>
        <v>756.1</v>
      </c>
      <c r="G94" s="180">
        <f t="shared" si="5"/>
        <v>0.005888629283489097</v>
      </c>
    </row>
    <row r="95" spans="1:7" ht="25.5">
      <c r="A95" s="64"/>
      <c r="B95" s="18"/>
      <c r="C95" s="19" t="s">
        <v>91</v>
      </c>
      <c r="D95" s="7" t="s">
        <v>48</v>
      </c>
      <c r="E95" s="148">
        <v>128400</v>
      </c>
      <c r="F95" s="148">
        <v>756.1</v>
      </c>
      <c r="G95" s="181">
        <f t="shared" si="5"/>
        <v>0.005888629283489097</v>
      </c>
    </row>
    <row r="96" spans="1:7" ht="22.5" customHeight="1">
      <c r="A96" s="64"/>
      <c r="B96" s="46">
        <v>90004</v>
      </c>
      <c r="C96" s="46"/>
      <c r="D96" s="47" t="s">
        <v>132</v>
      </c>
      <c r="E96" s="165">
        <f>E97+E98</f>
        <v>1209716.1</v>
      </c>
      <c r="F96" s="165">
        <f>F97+F98</f>
        <v>935641.92</v>
      </c>
      <c r="G96" s="204">
        <f t="shared" si="5"/>
        <v>0.7734392557063595</v>
      </c>
    </row>
    <row r="97" spans="1:7" ht="51" customHeight="1">
      <c r="A97" s="64"/>
      <c r="B97" s="17"/>
      <c r="C97" s="17">
        <v>6298</v>
      </c>
      <c r="D97" s="7" t="s">
        <v>73</v>
      </c>
      <c r="E97" s="148">
        <v>1155491.1</v>
      </c>
      <c r="F97" s="148">
        <v>935641.92</v>
      </c>
      <c r="G97" s="203">
        <f t="shared" si="5"/>
        <v>0.8097352891770434</v>
      </c>
    </row>
    <row r="98" spans="1:7" ht="36" customHeight="1">
      <c r="A98" s="64"/>
      <c r="B98" s="17"/>
      <c r="C98" s="17">
        <v>6339</v>
      </c>
      <c r="D98" s="7" t="s">
        <v>117</v>
      </c>
      <c r="E98" s="148">
        <v>54225</v>
      </c>
      <c r="F98" s="148">
        <v>0</v>
      </c>
      <c r="G98" s="203">
        <f t="shared" si="5"/>
        <v>0</v>
      </c>
    </row>
    <row r="99" spans="1:7" ht="12" customHeight="1">
      <c r="A99" s="64"/>
      <c r="B99" s="18">
        <v>90095</v>
      </c>
      <c r="C99" s="19"/>
      <c r="D99" s="6" t="s">
        <v>49</v>
      </c>
      <c r="E99" s="185">
        <f>E100+E101+E102+E103</f>
        <v>2850400</v>
      </c>
      <c r="F99" s="185">
        <f>F100+F101+F102+F103</f>
        <v>1189850.44</v>
      </c>
      <c r="G99" s="180">
        <f>F99/E99</f>
        <v>0.41743279539713724</v>
      </c>
    </row>
    <row r="100" spans="1:9" ht="14.25" customHeight="1">
      <c r="A100" s="64"/>
      <c r="B100" s="17"/>
      <c r="C100" s="19" t="s">
        <v>129</v>
      </c>
      <c r="D100" s="134" t="s">
        <v>130</v>
      </c>
      <c r="E100" s="148">
        <v>0</v>
      </c>
      <c r="F100" s="148">
        <v>2.22</v>
      </c>
      <c r="G100" s="181">
        <v>0</v>
      </c>
      <c r="H100" s="12"/>
      <c r="I100" s="12"/>
    </row>
    <row r="101" spans="1:7" ht="29.25" customHeight="1">
      <c r="A101" s="64"/>
      <c r="B101" s="17"/>
      <c r="C101" s="19" t="s">
        <v>93</v>
      </c>
      <c r="D101" s="7" t="s">
        <v>20</v>
      </c>
      <c r="E101" s="148">
        <v>2800000</v>
      </c>
      <c r="F101" s="148">
        <v>1151155</v>
      </c>
      <c r="G101" s="181">
        <f>F101/E101</f>
        <v>0.41112678571428574</v>
      </c>
    </row>
    <row r="102" spans="1:7" ht="25.5">
      <c r="A102" s="64"/>
      <c r="B102" s="17"/>
      <c r="C102" s="19" t="s">
        <v>91</v>
      </c>
      <c r="D102" s="7" t="s">
        <v>70</v>
      </c>
      <c r="E102" s="148">
        <v>12400</v>
      </c>
      <c r="F102" s="148">
        <v>0</v>
      </c>
      <c r="G102" s="181">
        <f>F102/E102</f>
        <v>0</v>
      </c>
    </row>
    <row r="103" spans="1:7" ht="13.5" thickBot="1">
      <c r="A103" s="78"/>
      <c r="B103" s="20"/>
      <c r="C103" s="21" t="s">
        <v>90</v>
      </c>
      <c r="D103" s="10" t="s">
        <v>26</v>
      </c>
      <c r="E103" s="150">
        <v>38000</v>
      </c>
      <c r="F103" s="150">
        <v>38693.22</v>
      </c>
      <c r="G103" s="182">
        <f>F103/E103</f>
        <v>1.0182426315789475</v>
      </c>
    </row>
    <row r="104" spans="1:7" ht="12" customHeight="1">
      <c r="A104" s="26">
        <v>926</v>
      </c>
      <c r="B104" s="17"/>
      <c r="C104" s="19"/>
      <c r="D104" s="8" t="s">
        <v>12</v>
      </c>
      <c r="E104" s="198">
        <f>E105</f>
        <v>651030</v>
      </c>
      <c r="F104" s="198">
        <f>F105</f>
        <v>329146.49</v>
      </c>
      <c r="G104" s="202">
        <f>F104/E104</f>
        <v>0.5055780685989892</v>
      </c>
    </row>
    <row r="105" spans="1:7" ht="11.25" customHeight="1">
      <c r="A105" s="17"/>
      <c r="B105" s="18">
        <v>92604</v>
      </c>
      <c r="C105" s="19"/>
      <c r="D105" s="6" t="s">
        <v>50</v>
      </c>
      <c r="E105" s="185">
        <f>E106+E107+E108+E109</f>
        <v>651030</v>
      </c>
      <c r="F105" s="185">
        <f>F106+F107+F108+F109</f>
        <v>329146.49</v>
      </c>
      <c r="G105" s="180">
        <f aca="true" t="shared" si="6" ref="G105:G110">F105/E105</f>
        <v>0.5055780685989892</v>
      </c>
    </row>
    <row r="106" spans="1:7" ht="24" customHeight="1">
      <c r="A106" s="17"/>
      <c r="B106" s="18"/>
      <c r="C106" s="19" t="s">
        <v>93</v>
      </c>
      <c r="D106" s="7" t="s">
        <v>20</v>
      </c>
      <c r="E106" s="154">
        <v>50000</v>
      </c>
      <c r="F106" s="154">
        <v>24638.26</v>
      </c>
      <c r="G106" s="186">
        <f t="shared" si="6"/>
        <v>0.49276519999999996</v>
      </c>
    </row>
    <row r="107" spans="1:7" ht="11.25" customHeight="1">
      <c r="A107" s="17"/>
      <c r="B107" s="18"/>
      <c r="C107" s="19" t="s">
        <v>104</v>
      </c>
      <c r="D107" s="70" t="s">
        <v>17</v>
      </c>
      <c r="E107" s="154">
        <v>600000</v>
      </c>
      <c r="F107" s="154">
        <v>299676.41</v>
      </c>
      <c r="G107" s="186">
        <f t="shared" si="6"/>
        <v>0.49946068333333327</v>
      </c>
    </row>
    <row r="108" spans="1:7" ht="12" customHeight="1">
      <c r="A108" s="17"/>
      <c r="B108" s="18"/>
      <c r="C108" s="19" t="s">
        <v>105</v>
      </c>
      <c r="D108" s="9" t="s">
        <v>45</v>
      </c>
      <c r="E108" s="152">
        <v>30</v>
      </c>
      <c r="F108" s="152">
        <v>6.82</v>
      </c>
      <c r="G108" s="181">
        <f t="shared" si="6"/>
        <v>0.22733333333333333</v>
      </c>
    </row>
    <row r="109" spans="1:7" ht="12" customHeight="1" thickBot="1">
      <c r="A109" s="98"/>
      <c r="B109" s="41"/>
      <c r="C109" s="42" t="s">
        <v>90</v>
      </c>
      <c r="D109" s="43" t="s">
        <v>26</v>
      </c>
      <c r="E109" s="205">
        <v>1000</v>
      </c>
      <c r="F109" s="205">
        <v>4825</v>
      </c>
      <c r="G109" s="206">
        <f t="shared" si="6"/>
        <v>4.825</v>
      </c>
    </row>
    <row r="110" spans="1:7" ht="20.25" customHeight="1" thickBot="1" thickTop="1">
      <c r="A110" s="99"/>
      <c r="B110" s="39" t="s">
        <v>62</v>
      </c>
      <c r="C110" s="44"/>
      <c r="D110" s="40"/>
      <c r="E110" s="87">
        <f>E4+E10+E17+E20+E27+E56+E65+E84+E93+E104</f>
        <v>55860081.800000004</v>
      </c>
      <c r="F110" s="87">
        <f>F4+F10+F17+F20+F27+F56+F65+F84+F93+F104</f>
        <v>29494745.19</v>
      </c>
      <c r="G110" s="106">
        <f t="shared" si="6"/>
        <v>0.5280111349568414</v>
      </c>
    </row>
    <row r="111" spans="1:7" ht="13.5" thickTop="1">
      <c r="A111" s="12"/>
      <c r="B111" s="12"/>
      <c r="C111" s="13"/>
      <c r="D111" s="12"/>
      <c r="E111" s="16"/>
      <c r="F111" s="16"/>
      <c r="G111" s="3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0">
      <selection activeCell="E53" sqref="E53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4.625" style="0" customWidth="1"/>
    <col min="4" max="4" width="36.375" style="0" customWidth="1"/>
    <col min="5" max="5" width="12.75390625" style="0" customWidth="1"/>
    <col min="6" max="6" width="13.125" style="0" customWidth="1"/>
    <col min="7" max="7" width="8.875" style="25" customWidth="1"/>
    <col min="8" max="8" width="12.00390625" style="0" customWidth="1"/>
  </cols>
  <sheetData>
    <row r="1" ht="18.75" thickBot="1">
      <c r="B1" s="34" t="s">
        <v>61</v>
      </c>
    </row>
    <row r="2" spans="1:7" ht="20.25" customHeight="1" thickBot="1" thickTop="1">
      <c r="A2" s="108" t="s">
        <v>14</v>
      </c>
      <c r="B2" s="109" t="s">
        <v>15</v>
      </c>
      <c r="C2" s="110" t="s">
        <v>0</v>
      </c>
      <c r="D2" s="109" t="s">
        <v>1</v>
      </c>
      <c r="E2" s="109" t="s">
        <v>2</v>
      </c>
      <c r="F2" s="109" t="s">
        <v>3</v>
      </c>
      <c r="G2" s="111" t="s">
        <v>4</v>
      </c>
    </row>
    <row r="3" spans="1:7" ht="14.25" customHeight="1">
      <c r="A3" s="112" t="s">
        <v>22</v>
      </c>
      <c r="B3" s="112"/>
      <c r="C3" s="112"/>
      <c r="D3" s="113" t="s">
        <v>5</v>
      </c>
      <c r="E3" s="118">
        <f>E4</f>
        <v>3417</v>
      </c>
      <c r="F3" s="118">
        <f>F4</f>
        <v>3417</v>
      </c>
      <c r="G3" s="131">
        <f aca="true" t="shared" si="0" ref="G3:G22">F3/E3</f>
        <v>1</v>
      </c>
    </row>
    <row r="4" spans="1:7" ht="15.75" customHeight="1">
      <c r="A4" s="114"/>
      <c r="B4" s="115" t="s">
        <v>65</v>
      </c>
      <c r="C4" s="115"/>
      <c r="D4" s="116" t="s">
        <v>16</v>
      </c>
      <c r="E4" s="119">
        <f>E5</f>
        <v>3417</v>
      </c>
      <c r="F4" s="119">
        <f>F5</f>
        <v>3417</v>
      </c>
      <c r="G4" s="132">
        <f t="shared" si="0"/>
        <v>1</v>
      </c>
    </row>
    <row r="5" spans="1:7" ht="51.75" thickBot="1">
      <c r="A5" s="117"/>
      <c r="B5" s="117"/>
      <c r="C5" s="138" t="s">
        <v>110</v>
      </c>
      <c r="D5" s="52" t="s">
        <v>53</v>
      </c>
      <c r="E5" s="120">
        <v>3417</v>
      </c>
      <c r="F5" s="120">
        <v>3417</v>
      </c>
      <c r="G5" s="133">
        <f t="shared" si="0"/>
        <v>1</v>
      </c>
    </row>
    <row r="6" spans="1:7" ht="14.25" customHeight="1">
      <c r="A6" s="22">
        <v>600</v>
      </c>
      <c r="B6" s="17"/>
      <c r="C6" s="19"/>
      <c r="D6" s="4" t="s">
        <v>6</v>
      </c>
      <c r="E6" s="65">
        <f>E7</f>
        <v>326000</v>
      </c>
      <c r="F6" s="65">
        <f>F7</f>
        <v>146741.8</v>
      </c>
      <c r="G6" s="75">
        <f t="shared" si="0"/>
        <v>0.45012822085889564</v>
      </c>
    </row>
    <row r="7" spans="1:7" ht="13.5" customHeight="1">
      <c r="A7" s="17"/>
      <c r="B7" s="18">
        <v>60014</v>
      </c>
      <c r="C7" s="19"/>
      <c r="D7" s="5" t="s">
        <v>51</v>
      </c>
      <c r="E7" s="66">
        <f>E8</f>
        <v>326000</v>
      </c>
      <c r="F7" s="66">
        <f>F8</f>
        <v>146741.8</v>
      </c>
      <c r="G7" s="73">
        <f t="shared" si="0"/>
        <v>0.45012822085889564</v>
      </c>
    </row>
    <row r="8" spans="1:9" ht="50.25" customHeight="1" thickBot="1">
      <c r="A8" s="20"/>
      <c r="B8" s="20"/>
      <c r="C8" s="21" t="s">
        <v>109</v>
      </c>
      <c r="D8" s="52" t="s">
        <v>66</v>
      </c>
      <c r="E8" s="150">
        <v>326000</v>
      </c>
      <c r="F8" s="150">
        <v>146741.8</v>
      </c>
      <c r="G8" s="160">
        <f t="shared" si="0"/>
        <v>0.45012822085889564</v>
      </c>
      <c r="H8" s="48"/>
      <c r="I8" s="48"/>
    </row>
    <row r="9" spans="1:9" ht="17.25" customHeight="1">
      <c r="A9" s="161">
        <v>710</v>
      </c>
      <c r="B9" s="161"/>
      <c r="C9" s="129"/>
      <c r="D9" s="162" t="s">
        <v>78</v>
      </c>
      <c r="E9" s="163">
        <v>5000</v>
      </c>
      <c r="F9" s="163">
        <v>0</v>
      </c>
      <c r="G9" s="164">
        <f>F9/E9</f>
        <v>0</v>
      </c>
      <c r="H9" s="48"/>
      <c r="I9" s="48"/>
    </row>
    <row r="10" spans="1:9" ht="13.5" customHeight="1">
      <c r="A10" s="17"/>
      <c r="B10" s="46">
        <v>71035</v>
      </c>
      <c r="C10" s="95"/>
      <c r="D10" s="107" t="s">
        <v>133</v>
      </c>
      <c r="E10" s="165">
        <v>5000</v>
      </c>
      <c r="F10" s="165">
        <v>0</v>
      </c>
      <c r="G10" s="166">
        <f>F10/E10</f>
        <v>0</v>
      </c>
      <c r="H10" s="48"/>
      <c r="I10" s="48"/>
    </row>
    <row r="11" spans="1:9" ht="52.5" customHeight="1" thickBot="1">
      <c r="A11" s="17"/>
      <c r="B11" s="17"/>
      <c r="C11" s="19" t="s">
        <v>134</v>
      </c>
      <c r="D11" s="100" t="s">
        <v>135</v>
      </c>
      <c r="E11" s="148">
        <v>5000</v>
      </c>
      <c r="F11" s="148">
        <v>0</v>
      </c>
      <c r="G11" s="149">
        <f>F11/E11</f>
        <v>0</v>
      </c>
      <c r="H11" s="48"/>
      <c r="I11" s="48"/>
    </row>
    <row r="12" spans="1:7" ht="18" customHeight="1">
      <c r="A12" s="26">
        <v>750</v>
      </c>
      <c r="B12" s="27"/>
      <c r="C12" s="28"/>
      <c r="D12" s="29" t="s">
        <v>8</v>
      </c>
      <c r="E12" s="67">
        <f>E13</f>
        <v>205833</v>
      </c>
      <c r="F12" s="67">
        <f>F13</f>
        <v>110831</v>
      </c>
      <c r="G12" s="72">
        <f t="shared" si="0"/>
        <v>0.5384510744146954</v>
      </c>
    </row>
    <row r="13" spans="1:7" ht="14.25" customHeight="1">
      <c r="A13" s="17"/>
      <c r="B13" s="18">
        <v>75011</v>
      </c>
      <c r="C13" s="19"/>
      <c r="D13" s="5" t="s">
        <v>52</v>
      </c>
      <c r="E13" s="66">
        <f>E14</f>
        <v>205833</v>
      </c>
      <c r="F13" s="66">
        <f>F14</f>
        <v>110831</v>
      </c>
      <c r="G13" s="73">
        <f t="shared" si="0"/>
        <v>0.5384510744146954</v>
      </c>
    </row>
    <row r="14" spans="1:7" ht="51" customHeight="1" thickBot="1">
      <c r="A14" s="17"/>
      <c r="B14" s="18"/>
      <c r="C14" s="19" t="s">
        <v>110</v>
      </c>
      <c r="D14" s="100" t="s">
        <v>53</v>
      </c>
      <c r="E14" s="148">
        <v>205833</v>
      </c>
      <c r="F14" s="148">
        <v>110831</v>
      </c>
      <c r="G14" s="167">
        <f t="shared" si="0"/>
        <v>0.5384510744146954</v>
      </c>
    </row>
    <row r="15" spans="1:7" ht="54" customHeight="1">
      <c r="A15" s="26">
        <v>751</v>
      </c>
      <c r="B15" s="27"/>
      <c r="C15" s="28"/>
      <c r="D15" s="58" t="s">
        <v>54</v>
      </c>
      <c r="E15" s="67">
        <v>4506</v>
      </c>
      <c r="F15" s="67">
        <v>2250</v>
      </c>
      <c r="G15" s="72">
        <f>F15/E15</f>
        <v>0.4993342210386152</v>
      </c>
    </row>
    <row r="16" spans="1:7" ht="27" customHeight="1">
      <c r="A16" s="17"/>
      <c r="B16" s="18">
        <v>75101</v>
      </c>
      <c r="C16" s="19"/>
      <c r="D16" s="6" t="s">
        <v>55</v>
      </c>
      <c r="E16" s="66">
        <f>E17</f>
        <v>4506</v>
      </c>
      <c r="F16" s="66">
        <f>F17</f>
        <v>2250</v>
      </c>
      <c r="G16" s="73">
        <f t="shared" si="0"/>
        <v>0.4993342210386152</v>
      </c>
    </row>
    <row r="17" spans="1:7" ht="51" customHeight="1" thickBot="1">
      <c r="A17" s="17"/>
      <c r="B17" s="17"/>
      <c r="C17" s="19" t="s">
        <v>110</v>
      </c>
      <c r="D17" s="100" t="s">
        <v>53</v>
      </c>
      <c r="E17" s="148">
        <v>4506</v>
      </c>
      <c r="F17" s="148">
        <v>2250</v>
      </c>
      <c r="G17" s="168">
        <f t="shared" si="0"/>
        <v>0.4993342210386152</v>
      </c>
    </row>
    <row r="18" spans="1:7" ht="27.75" customHeight="1">
      <c r="A18" s="26">
        <v>754</v>
      </c>
      <c r="B18" s="27"/>
      <c r="C18" s="28"/>
      <c r="D18" s="31" t="s">
        <v>56</v>
      </c>
      <c r="E18" s="67">
        <f>E19</f>
        <v>1000</v>
      </c>
      <c r="F18" s="67">
        <f>F20</f>
        <v>1000</v>
      </c>
      <c r="G18" s="72">
        <f t="shared" si="0"/>
        <v>1</v>
      </c>
    </row>
    <row r="19" spans="1:7" ht="15" customHeight="1">
      <c r="A19" s="17"/>
      <c r="B19" s="18">
        <v>75414</v>
      </c>
      <c r="C19" s="19"/>
      <c r="D19" s="5" t="s">
        <v>57</v>
      </c>
      <c r="E19" s="66">
        <f>E20</f>
        <v>1000</v>
      </c>
      <c r="F19" s="66">
        <f>F20</f>
        <v>1000</v>
      </c>
      <c r="G19" s="73">
        <f t="shared" si="0"/>
        <v>1</v>
      </c>
    </row>
    <row r="20" spans="1:7" ht="49.5" customHeight="1" thickBot="1">
      <c r="A20" s="20"/>
      <c r="B20" s="20"/>
      <c r="C20" s="21" t="s">
        <v>110</v>
      </c>
      <c r="D20" s="10" t="s">
        <v>53</v>
      </c>
      <c r="E20" s="150">
        <v>1000</v>
      </c>
      <c r="F20" s="150">
        <v>1000</v>
      </c>
      <c r="G20" s="169">
        <f t="shared" si="0"/>
        <v>1</v>
      </c>
    </row>
    <row r="21" spans="1:7" ht="12.75" customHeight="1">
      <c r="A21" s="26">
        <v>801</v>
      </c>
      <c r="B21" s="27"/>
      <c r="C21" s="28"/>
      <c r="D21" s="29" t="s">
        <v>58</v>
      </c>
      <c r="E21" s="67">
        <f>E22+E24</f>
        <v>58467</v>
      </c>
      <c r="F21" s="67">
        <f>F22+F24</f>
        <v>2537</v>
      </c>
      <c r="G21" s="72">
        <f t="shared" si="0"/>
        <v>0.04339199890536542</v>
      </c>
    </row>
    <row r="22" spans="1:7" ht="11.25" customHeight="1">
      <c r="A22" s="22"/>
      <c r="B22" s="18">
        <v>80101</v>
      </c>
      <c r="C22" s="19"/>
      <c r="D22" s="6" t="s">
        <v>67</v>
      </c>
      <c r="E22" s="66">
        <f>E23</f>
        <v>55930</v>
      </c>
      <c r="F22" s="66">
        <f>F23</f>
        <v>0</v>
      </c>
      <c r="G22" s="73">
        <f t="shared" si="0"/>
        <v>0</v>
      </c>
    </row>
    <row r="23" spans="1:7" ht="38.25">
      <c r="A23" s="17"/>
      <c r="B23" s="2"/>
      <c r="C23" s="135" t="s">
        <v>111</v>
      </c>
      <c r="D23" s="136" t="s">
        <v>118</v>
      </c>
      <c r="E23" s="174">
        <v>55930</v>
      </c>
      <c r="F23" s="174">
        <v>0</v>
      </c>
      <c r="G23" s="175">
        <f>F22/E22</f>
        <v>0</v>
      </c>
    </row>
    <row r="24" spans="1:7" ht="13.5" customHeight="1">
      <c r="A24" s="17"/>
      <c r="B24" s="137">
        <v>80195</v>
      </c>
      <c r="C24" s="125"/>
      <c r="D24" s="126" t="s">
        <v>16</v>
      </c>
      <c r="E24" s="127">
        <f>E25</f>
        <v>2537</v>
      </c>
      <c r="F24" s="127">
        <f>F25</f>
        <v>2537</v>
      </c>
      <c r="G24" s="128">
        <f aca="true" t="shared" si="1" ref="G24:G46">F24/E24</f>
        <v>1</v>
      </c>
    </row>
    <row r="25" spans="1:7" ht="36" customHeight="1" thickBot="1">
      <c r="A25" s="20"/>
      <c r="B25" s="3"/>
      <c r="C25" s="32" t="s">
        <v>111</v>
      </c>
      <c r="D25" s="33" t="s">
        <v>118</v>
      </c>
      <c r="E25" s="172">
        <v>2537</v>
      </c>
      <c r="F25" s="172">
        <v>2537</v>
      </c>
      <c r="G25" s="173">
        <f t="shared" si="1"/>
        <v>1</v>
      </c>
    </row>
    <row r="26" spans="1:7" ht="16.5" customHeight="1">
      <c r="A26" s="129" t="s">
        <v>124</v>
      </c>
      <c r="B26" s="130"/>
      <c r="C26" s="121"/>
      <c r="D26" s="122" t="s">
        <v>125</v>
      </c>
      <c r="E26" s="123">
        <f>E27</f>
        <v>120</v>
      </c>
      <c r="F26" s="123">
        <f>F28</f>
        <v>120</v>
      </c>
      <c r="G26" s="124">
        <f t="shared" si="1"/>
        <v>1</v>
      </c>
    </row>
    <row r="27" spans="1:7" ht="18" customHeight="1" thickBot="1">
      <c r="A27" s="142"/>
      <c r="B27" s="143" t="s">
        <v>126</v>
      </c>
      <c r="C27" s="144"/>
      <c r="D27" s="145" t="s">
        <v>16</v>
      </c>
      <c r="E27" s="146">
        <f>E28</f>
        <v>120</v>
      </c>
      <c r="F27" s="146">
        <f>F28</f>
        <v>120</v>
      </c>
      <c r="G27" s="147">
        <f t="shared" si="1"/>
        <v>1</v>
      </c>
    </row>
    <row r="28" spans="1:7" ht="51.75" thickBot="1">
      <c r="A28" s="155"/>
      <c r="B28" s="156"/>
      <c r="C28" s="157" t="s">
        <v>110</v>
      </c>
      <c r="D28" s="158" t="s">
        <v>53</v>
      </c>
      <c r="E28" s="170">
        <v>120</v>
      </c>
      <c r="F28" s="170">
        <v>120</v>
      </c>
      <c r="G28" s="171">
        <f t="shared" si="1"/>
        <v>1</v>
      </c>
    </row>
    <row r="29" spans="1:7" ht="15" customHeight="1">
      <c r="A29" s="26">
        <v>852</v>
      </c>
      <c r="B29" s="17"/>
      <c r="C29" s="19"/>
      <c r="D29" s="8" t="s">
        <v>115</v>
      </c>
      <c r="E29" s="65">
        <f>E30+E32+E34+E37+E39+E41</f>
        <v>9548560</v>
      </c>
      <c r="F29" s="65">
        <f>F30+F32+F34+F37+F39+F41</f>
        <v>4914770</v>
      </c>
      <c r="G29" s="75">
        <f t="shared" si="1"/>
        <v>0.5147132133012726</v>
      </c>
    </row>
    <row r="30" spans="1:7" ht="36.75" customHeight="1">
      <c r="A30" s="17"/>
      <c r="B30" s="18">
        <v>85212</v>
      </c>
      <c r="C30" s="19"/>
      <c r="D30" s="6" t="s">
        <v>76</v>
      </c>
      <c r="E30" s="66">
        <f>E31</f>
        <v>8150000</v>
      </c>
      <c r="F30" s="66">
        <f>F31</f>
        <v>4140280</v>
      </c>
      <c r="G30" s="73">
        <f t="shared" si="1"/>
        <v>0.5080098159509202</v>
      </c>
    </row>
    <row r="31" spans="1:7" ht="51">
      <c r="A31" s="17"/>
      <c r="B31" s="17"/>
      <c r="C31" s="19" t="s">
        <v>110</v>
      </c>
      <c r="D31" s="7" t="s">
        <v>53</v>
      </c>
      <c r="E31" s="148">
        <v>8150000</v>
      </c>
      <c r="F31" s="148">
        <v>4140280</v>
      </c>
      <c r="G31" s="168">
        <f t="shared" si="1"/>
        <v>0.5080098159509202</v>
      </c>
    </row>
    <row r="32" spans="1:7" ht="41.25" customHeight="1">
      <c r="A32" s="17"/>
      <c r="B32" s="18">
        <v>85213</v>
      </c>
      <c r="C32" s="19"/>
      <c r="D32" s="6" t="s">
        <v>75</v>
      </c>
      <c r="E32" s="66">
        <f>E33</f>
        <v>52300</v>
      </c>
      <c r="F32" s="66">
        <f>F33</f>
        <v>27600</v>
      </c>
      <c r="G32" s="73">
        <f t="shared" si="1"/>
        <v>0.5277246653919694</v>
      </c>
    </row>
    <row r="33" spans="1:7" ht="48.75" customHeight="1">
      <c r="A33" s="17"/>
      <c r="B33" s="17"/>
      <c r="C33" s="19" t="s">
        <v>110</v>
      </c>
      <c r="D33" s="7" t="s">
        <v>53</v>
      </c>
      <c r="E33" s="148">
        <v>52300</v>
      </c>
      <c r="F33" s="148">
        <v>27600</v>
      </c>
      <c r="G33" s="168">
        <f t="shared" si="1"/>
        <v>0.5277246653919694</v>
      </c>
    </row>
    <row r="34" spans="1:7" ht="25.5">
      <c r="A34" s="17"/>
      <c r="B34" s="18">
        <v>85214</v>
      </c>
      <c r="C34" s="19"/>
      <c r="D34" s="6" t="s">
        <v>74</v>
      </c>
      <c r="E34" s="66">
        <f>E35+E36</f>
        <v>682000</v>
      </c>
      <c r="F34" s="66">
        <f>F35+F36</f>
        <v>345000</v>
      </c>
      <c r="G34" s="73">
        <f t="shared" si="1"/>
        <v>0.5058651026392962</v>
      </c>
    </row>
    <row r="35" spans="1:7" ht="48.75" customHeight="1">
      <c r="A35" s="17"/>
      <c r="B35" s="17"/>
      <c r="C35" s="19" t="s">
        <v>110</v>
      </c>
      <c r="D35" s="7" t="s">
        <v>53</v>
      </c>
      <c r="E35" s="148">
        <v>455000</v>
      </c>
      <c r="F35" s="148">
        <v>233400</v>
      </c>
      <c r="G35" s="168">
        <f t="shared" si="1"/>
        <v>0.5129670329670329</v>
      </c>
    </row>
    <row r="36" spans="1:7" ht="37.5" customHeight="1">
      <c r="A36" s="17"/>
      <c r="B36" s="17"/>
      <c r="C36" s="19" t="s">
        <v>111</v>
      </c>
      <c r="D36" s="7" t="s">
        <v>118</v>
      </c>
      <c r="E36" s="148">
        <v>227000</v>
      </c>
      <c r="F36" s="148">
        <v>111600</v>
      </c>
      <c r="G36" s="168">
        <f t="shared" si="1"/>
        <v>0.49162995594713654</v>
      </c>
    </row>
    <row r="37" spans="1:7" ht="12.75">
      <c r="A37" s="17"/>
      <c r="B37" s="18">
        <v>85219</v>
      </c>
      <c r="C37" s="19"/>
      <c r="D37" s="6" t="s">
        <v>60</v>
      </c>
      <c r="E37" s="66">
        <f>E38</f>
        <v>516100</v>
      </c>
      <c r="F37" s="66">
        <f>F38</f>
        <v>300690</v>
      </c>
      <c r="G37" s="73">
        <f t="shared" si="1"/>
        <v>0.5826196473551637</v>
      </c>
    </row>
    <row r="38" spans="1:7" ht="38.25">
      <c r="A38" s="17"/>
      <c r="B38" s="17"/>
      <c r="C38" s="19" t="s">
        <v>111</v>
      </c>
      <c r="D38" s="7" t="s">
        <v>118</v>
      </c>
      <c r="E38" s="148">
        <v>516100</v>
      </c>
      <c r="F38" s="148">
        <v>300690</v>
      </c>
      <c r="G38" s="168">
        <f t="shared" si="1"/>
        <v>0.5826196473551637</v>
      </c>
    </row>
    <row r="39" spans="1:7" ht="25.5">
      <c r="A39" s="17"/>
      <c r="B39" s="18">
        <v>85228</v>
      </c>
      <c r="C39" s="19"/>
      <c r="D39" s="6" t="s">
        <v>59</v>
      </c>
      <c r="E39" s="66">
        <f>E40</f>
        <v>47960</v>
      </c>
      <c r="F39" s="66">
        <f>F40</f>
        <v>20500</v>
      </c>
      <c r="G39" s="74">
        <f t="shared" si="1"/>
        <v>0.4274395329441201</v>
      </c>
    </row>
    <row r="40" spans="1:7" ht="51">
      <c r="A40" s="17"/>
      <c r="B40" s="18"/>
      <c r="C40" s="19" t="s">
        <v>110</v>
      </c>
      <c r="D40" s="7" t="s">
        <v>53</v>
      </c>
      <c r="E40" s="148">
        <v>47960</v>
      </c>
      <c r="F40" s="148">
        <v>20500</v>
      </c>
      <c r="G40" s="168">
        <f t="shared" si="1"/>
        <v>0.4274395329441201</v>
      </c>
    </row>
    <row r="41" spans="1:7" ht="12.75" customHeight="1">
      <c r="A41" s="17"/>
      <c r="B41" s="18">
        <v>85295</v>
      </c>
      <c r="C41" s="19"/>
      <c r="D41" s="6" t="s">
        <v>16</v>
      </c>
      <c r="E41" s="66">
        <f>E42</f>
        <v>100200</v>
      </c>
      <c r="F41" s="66">
        <f>F42</f>
        <v>80700</v>
      </c>
      <c r="G41" s="73">
        <f t="shared" si="1"/>
        <v>0.8053892215568862</v>
      </c>
    </row>
    <row r="42" spans="1:7" ht="39" customHeight="1" thickBot="1">
      <c r="A42" s="20"/>
      <c r="B42" s="20"/>
      <c r="C42" s="21" t="s">
        <v>111</v>
      </c>
      <c r="D42" s="52" t="s">
        <v>114</v>
      </c>
      <c r="E42" s="150">
        <v>100200</v>
      </c>
      <c r="F42" s="150">
        <v>80700</v>
      </c>
      <c r="G42" s="169">
        <f t="shared" si="1"/>
        <v>0.8053892215568862</v>
      </c>
    </row>
    <row r="43" spans="1:7" ht="15.75" customHeight="1">
      <c r="A43" s="26">
        <v>854</v>
      </c>
      <c r="B43" s="26"/>
      <c r="C43" s="57"/>
      <c r="D43" s="31" t="s">
        <v>112</v>
      </c>
      <c r="E43" s="67">
        <f>E44</f>
        <v>91838</v>
      </c>
      <c r="F43" s="67">
        <f>F44</f>
        <v>91838</v>
      </c>
      <c r="G43" s="72">
        <f t="shared" si="1"/>
        <v>1</v>
      </c>
    </row>
    <row r="44" spans="1:7" ht="12.75">
      <c r="A44" s="17"/>
      <c r="B44" s="18">
        <v>85415</v>
      </c>
      <c r="C44" s="24"/>
      <c r="D44" s="6" t="s">
        <v>113</v>
      </c>
      <c r="E44" s="66">
        <f>E45</f>
        <v>91838</v>
      </c>
      <c r="F44" s="66">
        <f>F45</f>
        <v>91838</v>
      </c>
      <c r="G44" s="73">
        <f t="shared" si="1"/>
        <v>1</v>
      </c>
    </row>
    <row r="45" spans="1:7" ht="37.5" customHeight="1" thickBot="1">
      <c r="A45" s="20"/>
      <c r="B45" s="20"/>
      <c r="C45" s="21" t="s">
        <v>111</v>
      </c>
      <c r="D45" s="52" t="s">
        <v>118</v>
      </c>
      <c r="E45" s="150">
        <v>91838</v>
      </c>
      <c r="F45" s="150">
        <v>91838</v>
      </c>
      <c r="G45" s="169">
        <f t="shared" si="1"/>
        <v>1</v>
      </c>
    </row>
    <row r="46" spans="1:7" ht="17.25" customHeight="1" thickBot="1">
      <c r="A46" s="53"/>
      <c r="B46" s="54" t="s">
        <v>63</v>
      </c>
      <c r="C46" s="55"/>
      <c r="D46" s="56"/>
      <c r="E46" s="68">
        <f>E3+E6+E9+E12+E15+E18+E21+E26+E29+E43</f>
        <v>10244741</v>
      </c>
      <c r="F46" s="68">
        <f>F3+F6+F12+F15+F18+F21+F26+F29+F43</f>
        <v>5273504.8</v>
      </c>
      <c r="G46" s="76">
        <f t="shared" si="1"/>
        <v>0.5147523788058673</v>
      </c>
    </row>
    <row r="47" spans="1:7" ht="18" customHeight="1" thickBot="1">
      <c r="A47" s="14"/>
      <c r="B47" s="15" t="s">
        <v>64</v>
      </c>
      <c r="C47" s="14"/>
      <c r="D47" s="14"/>
      <c r="E47" s="69">
        <v>66104822.8</v>
      </c>
      <c r="F47" s="69">
        <v>34768249.99</v>
      </c>
      <c r="G47" s="77">
        <f>F47/E47</f>
        <v>0.5259563299215138</v>
      </c>
    </row>
    <row r="54" spans="3:8" ht="12.75">
      <c r="C54" s="12"/>
      <c r="D54" s="49"/>
      <c r="E54" s="49"/>
      <c r="F54" s="50"/>
      <c r="G54" s="51"/>
      <c r="H54" s="12"/>
    </row>
    <row r="55" spans="3:8" ht="12.75">
      <c r="C55" s="12"/>
      <c r="D55" s="12"/>
      <c r="E55" s="12"/>
      <c r="F55" s="12"/>
      <c r="G55" s="51"/>
      <c r="H55" s="12"/>
    </row>
    <row r="56" ht="12.75">
      <c r="H56" s="159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2008-09-12T06:54:30Z</cp:lastPrinted>
  <dcterms:created xsi:type="dcterms:W3CDTF">2002-08-09T09:29:35Z</dcterms:created>
  <dcterms:modified xsi:type="dcterms:W3CDTF">2008-09-12T07:11:16Z</dcterms:modified>
  <cp:category/>
  <cp:version/>
  <cp:contentType/>
  <cp:contentStatus/>
</cp:coreProperties>
</file>