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dochody" sheetId="1" r:id="rId1"/>
    <sheet name="dotacje" sheetId="2" r:id="rId2"/>
  </sheets>
  <definedNames>
    <definedName name="_xlnm.Print_Area" localSheetId="0">'dochody'!$A$1:$G$132</definedName>
    <definedName name="_xlnm.Print_Area" localSheetId="1">'dotacje'!$A$1:$G$46</definedName>
  </definedNames>
  <calcPr fullCalcOnLoad="1"/>
</workbook>
</file>

<file path=xl/sharedStrings.xml><?xml version="1.0" encoding="utf-8"?>
<sst xmlns="http://schemas.openxmlformats.org/spreadsheetml/2006/main" count="291" uniqueCount="157">
  <si>
    <t>§</t>
  </si>
  <si>
    <t>Treść</t>
  </si>
  <si>
    <t>Plan</t>
  </si>
  <si>
    <t>Wykonanie</t>
  </si>
  <si>
    <t>%</t>
  </si>
  <si>
    <t>ROLNICTWO I ŁOWIECTWO</t>
  </si>
  <si>
    <t>TRANSPORT I ŁĄCZNOŚĆ</t>
  </si>
  <si>
    <t>GOSPODARKA MIESZKANIOWA</t>
  </si>
  <si>
    <t>ADMINISTRACJA PUBLICZNA</t>
  </si>
  <si>
    <t>DOCHODY OD OSÓB PRAWNYCH I FIZYCZNYCH</t>
  </si>
  <si>
    <t>RÓŻNE ROZLICZENIA</t>
  </si>
  <si>
    <t>GOSPODARKA KOMUNALNA I OCHRONA ŚRODOWISKA</t>
  </si>
  <si>
    <t>KULTURA FIZYCZNA I SPORT</t>
  </si>
  <si>
    <t>DOCHODY</t>
  </si>
  <si>
    <t>Dział</t>
  </si>
  <si>
    <t>Rozdział</t>
  </si>
  <si>
    <t>Pozostała działalność</t>
  </si>
  <si>
    <t>Wpływy z usług</t>
  </si>
  <si>
    <t>Drogi publiczne gminne</t>
  </si>
  <si>
    <t>Gospodarka gruntami i nieruchomościami</t>
  </si>
  <si>
    <t>Dochody z najmu i dzierżawy składników majątkowych</t>
  </si>
  <si>
    <t>Wpłaty z tytułu odpłatnego nabycia prawa własności nieruchomości</t>
  </si>
  <si>
    <t>010</t>
  </si>
  <si>
    <t xml:space="preserve">Urzędy gmin </t>
  </si>
  <si>
    <t>Wpływy z opłat za zezwolenia na sprzedaż alkoholu</t>
  </si>
  <si>
    <t>Grzywny, mandaty i inne kary pieniężne od ludności</t>
  </si>
  <si>
    <t>Wpływy z różnych dochodów</t>
  </si>
  <si>
    <t>Wpływy z podatku dochodowego od osób fizycznych</t>
  </si>
  <si>
    <t>Odsetki od nieterminowych wpłat z tytułu podatków i opłat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</si>
  <si>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</si>
  <si>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</si>
  <si>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</si>
  <si>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</si>
  <si>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</si>
  <si>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</si>
  <si>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Podatek od posiadania psów</t>
  </si>
  <si>
    <t>Wpływy z opłaty targowej</t>
  </si>
  <si>
    <t>Wpływy z innych opłat stanowiących dochód jednostek samorządu terytorialnego na podstawie ustaw</t>
  </si>
  <si>
    <t>Wpływy z opłaty skarbowej</t>
  </si>
  <si>
    <t>Udziały gmin w podatkach stanowiących dochód budżetu państwa</t>
  </si>
  <si>
    <t>Podatek dochodowy od osób fizycznych</t>
  </si>
  <si>
    <t>Podatek dochodowy od osób prawnych</t>
  </si>
  <si>
    <t>Część oświatowa subwencji ogólnej dla jednostek samorządu terytorialnego</t>
  </si>
  <si>
    <t>Subwencje ogólne z budżetu państwa</t>
  </si>
  <si>
    <t>Różne rozliczenia finansowe</t>
  </si>
  <si>
    <t>Pozostałe odsetki</t>
  </si>
  <si>
    <t>Przedszkola</t>
  </si>
  <si>
    <t>Gospodarka ściekowa i ochrona wód</t>
  </si>
  <si>
    <t>Otrzymane spadki, zapisy i darowizny w postaci pieniężnej</t>
  </si>
  <si>
    <t xml:space="preserve"> Pozostała działalność</t>
  </si>
  <si>
    <t>Instytucje kultury fizycznej</t>
  </si>
  <si>
    <t>Drogi publiczne powiatowe</t>
  </si>
  <si>
    <t xml:space="preserve">Urzędy wojewódzkie </t>
  </si>
  <si>
    <t>Dotacje celowe otrzymane z budżetu państwa na realizację zadań bieżących z zakresu administracji rządowej oraz innych zadań zleconych gminie ustawami</t>
  </si>
  <si>
    <t>URZĘDY NACZELNYCH ORGANÓW WŁADZY PAŃSTWOWEJ, KONTROLI I OCHRONY PRAWA ORAZ SĄDOWNICTWA</t>
  </si>
  <si>
    <t>Urzędy naczelnych organów władzy państwowej, kontroli i ochrony prawa</t>
  </si>
  <si>
    <t>BEZPIECZEŃSTWO PUBLICZBE I OCHRONA PRZECIWPOŻAROWA</t>
  </si>
  <si>
    <t>Obrona cywilna</t>
  </si>
  <si>
    <t>OŚWIATA I WYCHOWANIE</t>
  </si>
  <si>
    <t>OPIEKA SPOŁECZNA</t>
  </si>
  <si>
    <t>Usługi opiekuńcze i specjalistyczne usługi opiekuńcze</t>
  </si>
  <si>
    <t>Ośrodki pomocy społecznej</t>
  </si>
  <si>
    <t>DOTACJE</t>
  </si>
  <si>
    <t>Razem Dochody</t>
  </si>
  <si>
    <t>Razem Dotacje</t>
  </si>
  <si>
    <t>Ogółem Dochody + Dotacje</t>
  </si>
  <si>
    <t>01095</t>
  </si>
  <si>
    <t>Wpływy z innych lokalnych opłat pobieranych przez jednostki samorządu terytorialnego na podstawie odrębnych ustaw</t>
  </si>
  <si>
    <t>Dotacje celowe otrzymane z powiatu na zadania bieżące realizowane na podstawie porozumień (umów) między jednostkami samorządu terytorialnego</t>
  </si>
  <si>
    <t>Szkoły podstawowe</t>
  </si>
  <si>
    <t>Gimnazja</t>
  </si>
  <si>
    <t>Miejski Zakład Obsługi Szkół</t>
  </si>
  <si>
    <t>Otrzymane spadki,zapisy i darowizny w postaci pieniężnej</t>
  </si>
  <si>
    <t>Urzędy wojewódzkie</t>
  </si>
  <si>
    <t>Część równoważąca subwencji ogólnej dla gmin</t>
  </si>
  <si>
    <t>Środki na dofinansowanie własnych inwestycji gmin ( związków gmin ) powiatów, samorządów województw pozyskane z innych źródeł.</t>
  </si>
  <si>
    <t>Zasiłki i pomoc w naturze oraz składki na ubezpieczenia społeczne</t>
  </si>
  <si>
    <t>Składki na ubezpieczenie zdrowotne opłacane za osoby pobierające niektóre świadczenia z pomocy społecznej</t>
  </si>
  <si>
    <t>Świadczenia rodzinne oraz składki na ubezpieczenia emerytalne i rentowe z ubezpieczenia społecznego</t>
  </si>
  <si>
    <t>Wpływy z opłat za zarząd,użytkowanie i użytkowanie wieczyste nieruchomości</t>
  </si>
  <si>
    <t>DZIAŁALNOŚĆ USŁUGOWA</t>
  </si>
  <si>
    <t>Opracowania geodezyjne i kartograficzne</t>
  </si>
  <si>
    <t>Wpływy z opłaty administracyjnej za czynności urzędowe</t>
  </si>
  <si>
    <t>Dochody jednostek samorządu terytorialnego związane z realizacją zadań z zakresu administracji rządowej oraz innych zadań zleconych ustawami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</si>
  <si>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</si>
  <si>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</si>
  <si>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0310</t>
  </si>
  <si>
    <t>0320</t>
  </si>
  <si>
    <t>0330</t>
  </si>
  <si>
    <t>0340</t>
  </si>
  <si>
    <t>0360</t>
  </si>
  <si>
    <t>0370</t>
  </si>
  <si>
    <t>0430</t>
  </si>
  <si>
    <t>0500</t>
  </si>
  <si>
    <t>0970</t>
  </si>
  <si>
    <t>0960</t>
  </si>
  <si>
    <t>0470</t>
  </si>
  <si>
    <t>0750</t>
  </si>
  <si>
    <t>0770</t>
  </si>
  <si>
    <t>0450</t>
  </si>
  <si>
    <t>2360</t>
  </si>
  <si>
    <t>0410</t>
  </si>
  <si>
    <t>0570</t>
  </si>
  <si>
    <t>0350</t>
  </si>
  <si>
    <t>0480</t>
  </si>
  <si>
    <t>0010</t>
  </si>
  <si>
    <t>0020</t>
  </si>
  <si>
    <t>Pobór podatków, opłat i niepodatkowych należności budżetowych</t>
  </si>
  <si>
    <t>0910</t>
  </si>
  <si>
    <t>0830</t>
  </si>
  <si>
    <t>0920</t>
  </si>
  <si>
    <t>2920</t>
  </si>
  <si>
    <t>0490</t>
  </si>
  <si>
    <t xml:space="preserve"> </t>
  </si>
  <si>
    <t>2320</t>
  </si>
  <si>
    <t>2010</t>
  </si>
  <si>
    <t>2030</t>
  </si>
  <si>
    <t>EDUKACYJNA OPIEKA WYCHOWAWCZA</t>
  </si>
  <si>
    <t>Pomoc materialna dla uczniów</t>
  </si>
  <si>
    <t>Dotacje celowe otrzymane z budżetu państawa na realizację własnych zadań bieżących gmin</t>
  </si>
  <si>
    <t>POMOC SPOŁECZNA</t>
  </si>
  <si>
    <t>2440</t>
  </si>
  <si>
    <t>Dotacje otrzymane z funduszy celowych na realizację zadań bieżących jednostek sektora finansów publicznych</t>
  </si>
  <si>
    <t>Oddziały przedszkolne w szkołach podstawowych</t>
  </si>
  <si>
    <t>Dotacje celowe otrzymane z budżetu państwa na realizację inwestycji i zakupów inwestycyjnych własnych gmin (zw. gmin).</t>
  </si>
  <si>
    <t>Dotacje celowe otrzymane z budżetu państwa na realizację własnych zadań bieżących gmin( związków gmin )</t>
  </si>
  <si>
    <t>Wpływy z opłat za zarząd , użytkowanie i użytkowanie wieczyste nieruchomości</t>
  </si>
  <si>
    <t>Wpływy z innych opłat lokalnych pobieranych przez jednostki samorządu terytorialnego na podstawie odrębnych ustaw</t>
  </si>
  <si>
    <t>0690</t>
  </si>
  <si>
    <t>Wpływy z różnych opłat</t>
  </si>
  <si>
    <t>2708</t>
  </si>
  <si>
    <t>2709</t>
  </si>
  <si>
    <t>Środki na dofinansowanie własnych zadań bieżących gmin ( związków gmin), powiatów (związków powiatów), samorządów województw, pozyskane z innych źródeł</t>
  </si>
  <si>
    <t>Podatek od działalności gospodarczej osób fizycznych, opłacany w formie karty podatkowej</t>
  </si>
  <si>
    <t>851</t>
  </si>
  <si>
    <t>OCHRONA ZDROWIA</t>
  </si>
  <si>
    <t>85195</t>
  </si>
  <si>
    <t>6298</t>
  </si>
  <si>
    <t>Środki na dofinansowanie własnych inwestycji gmin (związków gmin), powiatów (związków powiatów), samorządów województw, pozyskane z innych źródeł</t>
  </si>
  <si>
    <t>Grzywny,mandaty i inne kary pieniężne od osób fizycznych</t>
  </si>
  <si>
    <t>90015</t>
  </si>
  <si>
    <t>Oświetlenie ulic,placów i dróg</t>
  </si>
  <si>
    <t>0560</t>
  </si>
  <si>
    <t>Zaległości z podatków zniesionych</t>
  </si>
  <si>
    <t>921</t>
  </si>
  <si>
    <t>KULTURA I OCHRONA DZIEDZICTWA NARODOWEGO</t>
  </si>
  <si>
    <t>92195</t>
  </si>
  <si>
    <t>2910</t>
  </si>
  <si>
    <t>Wpływy ze zwrotów dotacji wykorzystanych niezgodnie z przeznaczeniem lub pobranych w nadmiernej wysokości</t>
  </si>
  <si>
    <t>92601</t>
  </si>
  <si>
    <t>Obiekty sportowe</t>
  </si>
  <si>
    <t>Wybory do Sejmu i Senatu</t>
  </si>
  <si>
    <t>6290</t>
  </si>
  <si>
    <t xml:space="preserve">OCHRONA ZDROWIA </t>
  </si>
  <si>
    <t>Utrzymanie zieleni w miastach i gminach</t>
  </si>
  <si>
    <t>0580</t>
  </si>
  <si>
    <t>Grzywny i inne kary pieniężne od osób prawnych i innych jednostek organizacyjnych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</si>
</sst>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</numFmts>
  <fonts count="13">
    <font>
      <sz val="10"/>
      <name val="Arial CE"/>
      <family val="0"/>
    </font>
    <font>
      <b/>
      <sz val="10"/>
      <name val="Arial CE"/>
      <family val="2"/>
    </font>
    <font>
      <b/>
      <u val="single"/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Arial CE"/>
      <family val="2"/>
    </font>
    <font>
      <i/>
      <sz val="10"/>
      <name val="Arial CE"/>
      <family val="2"/>
    </font>
    <font>
      <b/>
      <u val="single"/>
      <sz val="14"/>
      <name val="Arial CE"/>
      <family val="2"/>
    </font>
    <font>
      <b/>
      <u val="single"/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49" fontId="0" fillId="0" borderId="2" xfId="0" applyNumberForma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0" fontId="1" fillId="0" borderId="4" xfId="0" applyFont="1" applyBorder="1" applyAlignment="1">
      <alignment/>
    </xf>
    <xf numFmtId="0" fontId="4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49" fontId="0" fillId="0" borderId="2" xfId="0" applyNumberFormat="1" applyBorder="1" applyAlignment="1" applyProtection="1">
      <alignment horizontal="center" vertical="top"/>
      <protection locked="0"/>
    </xf>
    <xf numFmtId="49" fontId="0" fillId="0" borderId="2" xfId="0" applyNumberFormat="1" applyFont="1" applyBorder="1" applyAlignment="1" applyProtection="1">
      <alignment wrapText="1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9" fontId="0" fillId="0" borderId="0" xfId="19" applyAlignment="1">
      <alignment/>
    </xf>
    <xf numFmtId="43" fontId="0" fillId="0" borderId="0" xfId="15" applyAlignment="1">
      <alignment/>
    </xf>
    <xf numFmtId="9" fontId="0" fillId="0" borderId="0" xfId="19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wrapText="1"/>
    </xf>
    <xf numFmtId="0" fontId="4" fillId="0" borderId="6" xfId="0" applyFont="1" applyBorder="1" applyAlignment="1">
      <alignment horizontal="center" vertical="top"/>
    </xf>
    <xf numFmtId="49" fontId="0" fillId="0" borderId="6" xfId="0" applyNumberFormat="1" applyBorder="1" applyAlignment="1">
      <alignment horizontal="center" vertical="top"/>
    </xf>
    <xf numFmtId="0" fontId="0" fillId="0" borderId="6" xfId="0" applyFont="1" applyBorder="1" applyAlignment="1">
      <alignment wrapText="1"/>
    </xf>
    <xf numFmtId="49" fontId="0" fillId="0" borderId="7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19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vertical="top" wrapText="1"/>
    </xf>
    <xf numFmtId="0" fontId="5" fillId="0" borderId="2" xfId="0" applyFont="1" applyBorder="1" applyAlignment="1">
      <alignment/>
    </xf>
    <xf numFmtId="0" fontId="1" fillId="0" borderId="2" xfId="0" applyFont="1" applyBorder="1" applyAlignment="1">
      <alignment/>
    </xf>
    <xf numFmtId="49" fontId="0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wrapText="1"/>
    </xf>
    <xf numFmtId="49" fontId="1" fillId="0" borderId="4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0" fontId="4" fillId="0" borderId="8" xfId="0" applyFont="1" applyBorder="1" applyAlignment="1">
      <alignment wrapText="1"/>
    </xf>
    <xf numFmtId="0" fontId="0" fillId="0" borderId="8" xfId="0" applyBorder="1" applyAlignment="1">
      <alignment/>
    </xf>
    <xf numFmtId="0" fontId="0" fillId="0" borderId="8" xfId="0" applyBorder="1" applyAlignment="1">
      <alignment wrapText="1"/>
    </xf>
    <xf numFmtId="0" fontId="0" fillId="0" borderId="8" xfId="0" applyFont="1" applyBorder="1" applyAlignment="1">
      <alignment wrapText="1"/>
    </xf>
    <xf numFmtId="0" fontId="1" fillId="0" borderId="9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" fontId="1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1" fillId="0" borderId="4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/>
    </xf>
    <xf numFmtId="10" fontId="1" fillId="0" borderId="4" xfId="19" applyNumberFormat="1" applyFont="1" applyBorder="1" applyAlignment="1">
      <alignment horizontal="center"/>
    </xf>
    <xf numFmtId="10" fontId="4" fillId="0" borderId="1" xfId="19" applyNumberFormat="1" applyFont="1" applyBorder="1" applyAlignment="1">
      <alignment horizontal="center"/>
    </xf>
    <xf numFmtId="10" fontId="0" fillId="0" borderId="1" xfId="19" applyNumberFormat="1" applyFont="1" applyBorder="1" applyAlignment="1">
      <alignment horizontal="center"/>
    </xf>
    <xf numFmtId="10" fontId="0" fillId="0" borderId="2" xfId="19" applyNumberFormat="1" applyFont="1" applyBorder="1" applyAlignment="1">
      <alignment horizontal="center"/>
    </xf>
    <xf numFmtId="10" fontId="0" fillId="0" borderId="1" xfId="19" applyNumberFormat="1" applyFont="1" applyBorder="1" applyAlignment="1">
      <alignment horizontal="center"/>
    </xf>
    <xf numFmtId="10" fontId="1" fillId="0" borderId="1" xfId="19" applyNumberFormat="1" applyFont="1" applyBorder="1" applyAlignment="1">
      <alignment horizontal="center"/>
    </xf>
    <xf numFmtId="10" fontId="1" fillId="0" borderId="2" xfId="19" applyNumberFormat="1" applyFont="1" applyBorder="1" applyAlignment="1">
      <alignment horizontal="center"/>
    </xf>
    <xf numFmtId="10" fontId="1" fillId="0" borderId="3" xfId="19" applyNumberFormat="1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" fontId="0" fillId="0" borderId="1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4" fontId="0" fillId="0" borderId="8" xfId="0" applyNumberFormat="1" applyBorder="1" applyAlignment="1">
      <alignment/>
    </xf>
    <xf numFmtId="4" fontId="0" fillId="0" borderId="8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0" fontId="0" fillId="0" borderId="2" xfId="0" applyFont="1" applyBorder="1" applyAlignment="1">
      <alignment wrapText="1"/>
    </xf>
    <xf numFmtId="4" fontId="0" fillId="0" borderId="2" xfId="0" applyNumberFormat="1" applyFont="1" applyBorder="1" applyAlignment="1">
      <alignment/>
    </xf>
    <xf numFmtId="0" fontId="0" fillId="0" borderId="8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0" fontId="4" fillId="0" borderId="0" xfId="0" applyFont="1" applyBorder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6" xfId="0" applyBorder="1" applyAlignment="1">
      <alignment horizontal="center" vertical="top"/>
    </xf>
    <xf numFmtId="0" fontId="0" fillId="0" borderId="5" xfId="0" applyBorder="1" applyAlignment="1">
      <alignment/>
    </xf>
    <xf numFmtId="0" fontId="0" fillId="0" borderId="1" xfId="0" applyBorder="1" applyAlignment="1">
      <alignment vertical="top" wrapText="1"/>
    </xf>
    <xf numFmtId="10" fontId="4" fillId="0" borderId="17" xfId="19" applyNumberFormat="1" applyFont="1" applyBorder="1" applyAlignment="1">
      <alignment horizontal="right"/>
    </xf>
    <xf numFmtId="10" fontId="0" fillId="0" borderId="18" xfId="19" applyNumberFormat="1" applyFont="1" applyBorder="1" applyAlignment="1">
      <alignment horizontal="right"/>
    </xf>
    <xf numFmtId="10" fontId="1" fillId="0" borderId="17" xfId="19" applyNumberFormat="1" applyFont="1" applyBorder="1" applyAlignment="1">
      <alignment horizontal="right"/>
    </xf>
    <xf numFmtId="10" fontId="0" fillId="0" borderId="17" xfId="19" applyNumberFormat="1" applyFont="1" applyBorder="1" applyAlignment="1">
      <alignment horizontal="right"/>
    </xf>
    <xf numFmtId="10" fontId="1" fillId="0" borderId="19" xfId="19" applyNumberFormat="1" applyFont="1" applyBorder="1" applyAlignment="1">
      <alignment horizontal="right"/>
    </xf>
    <xf numFmtId="10" fontId="0" fillId="0" borderId="17" xfId="19" applyNumberFormat="1" applyFont="1" applyBorder="1" applyAlignment="1">
      <alignment horizontal="right"/>
    </xf>
    <xf numFmtId="10" fontId="0" fillId="0" borderId="18" xfId="19" applyNumberFormat="1" applyFont="1" applyBorder="1" applyAlignment="1">
      <alignment horizontal="right"/>
    </xf>
    <xf numFmtId="10" fontId="0" fillId="0" borderId="1" xfId="19" applyNumberFormat="1" applyFont="1" applyBorder="1" applyAlignment="1">
      <alignment horizontal="right"/>
    </xf>
    <xf numFmtId="10" fontId="0" fillId="0" borderId="2" xfId="0" applyNumberFormat="1" applyBorder="1" applyAlignment="1">
      <alignment horizontal="center"/>
    </xf>
    <xf numFmtId="10" fontId="4" fillId="0" borderId="1" xfId="19" applyNumberFormat="1" applyFont="1" applyBorder="1" applyAlignment="1">
      <alignment horizontal="right"/>
    </xf>
    <xf numFmtId="10" fontId="0" fillId="0" borderId="1" xfId="19" applyNumberFormat="1" applyBorder="1" applyAlignment="1">
      <alignment horizontal="right"/>
    </xf>
    <xf numFmtId="10" fontId="4" fillId="0" borderId="1" xfId="19" applyNumberFormat="1" applyFont="1" applyBorder="1" applyAlignment="1">
      <alignment horizontal="right"/>
    </xf>
    <xf numFmtId="10" fontId="0" fillId="0" borderId="1" xfId="0" applyNumberFormat="1" applyBorder="1" applyAlignment="1">
      <alignment horizontal="center"/>
    </xf>
    <xf numFmtId="10" fontId="0" fillId="0" borderId="2" xfId="19" applyNumberFormat="1" applyFont="1" applyBorder="1" applyAlignment="1">
      <alignment horizontal="right"/>
    </xf>
    <xf numFmtId="10" fontId="4" fillId="0" borderId="17" xfId="19" applyNumberFormat="1" applyFont="1" applyBorder="1" applyAlignment="1">
      <alignment horizontal="right"/>
    </xf>
    <xf numFmtId="10" fontId="0" fillId="0" borderId="17" xfId="0" applyNumberFormat="1" applyBorder="1" applyAlignment="1">
      <alignment horizontal="right"/>
    </xf>
    <xf numFmtId="10" fontId="0" fillId="0" borderId="20" xfId="19" applyNumberFormat="1" applyFont="1" applyBorder="1" applyAlignment="1">
      <alignment horizontal="right"/>
    </xf>
    <xf numFmtId="10" fontId="1" fillId="0" borderId="7" xfId="19" applyNumberFormat="1" applyFont="1" applyBorder="1" applyAlignment="1">
      <alignment horizontal="right"/>
    </xf>
    <xf numFmtId="4" fontId="4" fillId="0" borderId="8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49" fontId="10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49" fontId="10" fillId="0" borderId="2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4" fontId="10" fillId="0" borderId="4" xfId="0" applyNumberFormat="1" applyFont="1" applyBorder="1" applyAlignment="1">
      <alignment horizontal="right"/>
    </xf>
    <xf numFmtId="4" fontId="11" fillId="0" borderId="1" xfId="0" applyNumberFormat="1" applyFont="1" applyBorder="1" applyAlignment="1">
      <alignment horizontal="right"/>
    </xf>
    <xf numFmtId="4" fontId="12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 applyProtection="1">
      <alignment/>
      <protection locked="0"/>
    </xf>
    <xf numFmtId="49" fontId="1" fillId="0" borderId="1" xfId="0" applyNumberFormat="1" applyFont="1" applyBorder="1" applyAlignment="1" applyProtection="1">
      <alignment horizontal="center" vertical="top"/>
      <protection locked="0"/>
    </xf>
    <xf numFmtId="49" fontId="1" fillId="0" borderId="1" xfId="0" applyNumberFormat="1" applyFont="1" applyBorder="1" applyAlignment="1" applyProtection="1">
      <alignment wrapText="1"/>
      <protection locked="0"/>
    </xf>
    <xf numFmtId="4" fontId="1" fillId="0" borderId="1" xfId="0" applyNumberFormat="1" applyFont="1" applyBorder="1" applyAlignment="1" applyProtection="1">
      <alignment/>
      <protection locked="0"/>
    </xf>
    <xf numFmtId="10" fontId="1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 applyProtection="1">
      <alignment horizontal="center" vertical="top"/>
      <protection locked="0"/>
    </xf>
    <xf numFmtId="49" fontId="4" fillId="0" borderId="1" xfId="0" applyNumberFormat="1" applyFont="1" applyBorder="1" applyAlignment="1" applyProtection="1">
      <alignment wrapText="1"/>
      <protection locked="0"/>
    </xf>
    <xf numFmtId="4" fontId="4" fillId="0" borderId="1" xfId="0" applyNumberFormat="1" applyFont="1" applyBorder="1" applyAlignment="1" applyProtection="1">
      <alignment/>
      <protection locked="0"/>
    </xf>
    <xf numFmtId="10" fontId="4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/>
    </xf>
    <xf numFmtId="10" fontId="10" fillId="0" borderId="4" xfId="0" applyNumberFormat="1" applyFont="1" applyBorder="1" applyAlignment="1">
      <alignment horizontal="right"/>
    </xf>
    <xf numFmtId="10" fontId="11" fillId="0" borderId="1" xfId="0" applyNumberFormat="1" applyFont="1" applyBorder="1" applyAlignment="1">
      <alignment horizontal="right"/>
    </xf>
    <xf numFmtId="10" fontId="12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  <xf numFmtId="10" fontId="4" fillId="0" borderId="17" xfId="0" applyNumberFormat="1" applyFont="1" applyBorder="1" applyAlignment="1">
      <alignment horizontal="right"/>
    </xf>
    <xf numFmtId="49" fontId="0" fillId="0" borderId="1" xfId="0" applyNumberFormat="1" applyBorder="1" applyAlignment="1">
      <alignment wrapText="1"/>
    </xf>
    <xf numFmtId="49" fontId="0" fillId="0" borderId="8" xfId="0" applyNumberForma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10" fontId="4" fillId="0" borderId="1" xfId="19" applyNumberFormat="1" applyFont="1" applyBorder="1" applyAlignment="1">
      <alignment horizontal="center"/>
    </xf>
    <xf numFmtId="49" fontId="0" fillId="0" borderId="1" xfId="0" applyNumberFormat="1" applyBorder="1" applyAlignment="1" applyProtection="1">
      <alignment horizontal="center" vertical="top"/>
      <protection locked="0"/>
    </xf>
    <xf numFmtId="49" fontId="0" fillId="0" borderId="1" xfId="0" applyNumberFormat="1" applyFont="1" applyBorder="1" applyAlignment="1" applyProtection="1">
      <alignment wrapText="1"/>
      <protection locked="0"/>
    </xf>
    <xf numFmtId="4" fontId="0" fillId="0" borderId="1" xfId="0" applyNumberFormat="1" applyFont="1" applyBorder="1" applyAlignment="1" applyProtection="1">
      <alignment/>
      <protection locked="0"/>
    </xf>
    <xf numFmtId="0" fontId="4" fillId="0" borderId="1" xfId="0" applyFont="1" applyBorder="1" applyAlignment="1">
      <alignment/>
    </xf>
    <xf numFmtId="49" fontId="12" fillId="0" borderId="2" xfId="0" applyNumberFormat="1" applyFont="1" applyBorder="1" applyAlignment="1">
      <alignment vertical="top"/>
    </xf>
    <xf numFmtId="49" fontId="10" fillId="0" borderId="8" xfId="0" applyNumberFormat="1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49" fontId="10" fillId="0" borderId="10" xfId="0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4" fontId="10" fillId="0" borderId="24" xfId="0" applyNumberFormat="1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10" fontId="1" fillId="0" borderId="17" xfId="19" applyNumberFormat="1" applyFont="1" applyBorder="1" applyAlignment="1">
      <alignment horizontal="right"/>
    </xf>
    <xf numFmtId="0" fontId="1" fillId="0" borderId="8" xfId="0" applyFont="1" applyBorder="1" applyAlignment="1">
      <alignment horizontal="center" vertical="top"/>
    </xf>
    <xf numFmtId="10" fontId="0" fillId="0" borderId="17" xfId="0" applyNumberFormat="1" applyBorder="1" applyAlignment="1">
      <alignment horizontal="center"/>
    </xf>
    <xf numFmtId="49" fontId="0" fillId="0" borderId="1" xfId="0" applyNumberFormat="1" applyFont="1" applyBorder="1" applyAlignment="1">
      <alignment horizontal="center" vertical="top"/>
    </xf>
    <xf numFmtId="10" fontId="0" fillId="0" borderId="17" xfId="0" applyNumberFormat="1" applyFont="1" applyBorder="1" applyAlignment="1">
      <alignment horizontal="right"/>
    </xf>
    <xf numFmtId="0" fontId="0" fillId="0" borderId="25" xfId="0" applyBorder="1" applyAlignment="1">
      <alignment/>
    </xf>
    <xf numFmtId="0" fontId="0" fillId="0" borderId="2" xfId="0" applyFont="1" applyBorder="1" applyAlignment="1">
      <alignment/>
    </xf>
    <xf numFmtId="0" fontId="0" fillId="0" borderId="9" xfId="0" applyBorder="1" applyAlignment="1">
      <alignment horizontal="center" vertical="top"/>
    </xf>
    <xf numFmtId="0" fontId="0" fillId="0" borderId="4" xfId="0" applyBorder="1" applyAlignment="1">
      <alignment wrapText="1"/>
    </xf>
    <xf numFmtId="4" fontId="0" fillId="0" borderId="4" xfId="0" applyNumberFormat="1" applyBorder="1" applyAlignment="1">
      <alignment/>
    </xf>
    <xf numFmtId="10" fontId="0" fillId="0" borderId="19" xfId="0" applyNumberFormat="1" applyBorder="1" applyAlignment="1">
      <alignment horizontal="right"/>
    </xf>
    <xf numFmtId="49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/>
    </xf>
    <xf numFmtId="49" fontId="4" fillId="0" borderId="2" xfId="0" applyNumberFormat="1" applyFont="1" applyBorder="1" applyAlignment="1" applyProtection="1">
      <alignment horizontal="center" vertical="top"/>
      <protection locked="0"/>
    </xf>
    <xf numFmtId="49" fontId="4" fillId="0" borderId="2" xfId="0" applyNumberFormat="1" applyFont="1" applyBorder="1" applyAlignment="1" applyProtection="1">
      <alignment wrapText="1"/>
      <protection locked="0"/>
    </xf>
    <xf numFmtId="4" fontId="4" fillId="0" borderId="2" xfId="0" applyNumberFormat="1" applyFont="1" applyBorder="1" applyAlignment="1" applyProtection="1">
      <alignment/>
      <protection locked="0"/>
    </xf>
    <xf numFmtId="10" fontId="4" fillId="0" borderId="2" xfId="0" applyNumberFormat="1" applyFont="1" applyBorder="1" applyAlignment="1">
      <alignment horizontal="center"/>
    </xf>
    <xf numFmtId="4" fontId="0" fillId="0" borderId="1" xfId="0" applyNumberFormat="1" applyBorder="1" applyAlignment="1">
      <alignment vertical="top"/>
    </xf>
    <xf numFmtId="10" fontId="0" fillId="0" borderId="1" xfId="19" applyNumberFormat="1" applyFont="1" applyBorder="1" applyAlignment="1">
      <alignment vertical="top"/>
    </xf>
    <xf numFmtId="4" fontId="0" fillId="0" borderId="2" xfId="0" applyNumberFormat="1" applyBorder="1" applyAlignment="1">
      <alignment vertical="top"/>
    </xf>
    <xf numFmtId="10" fontId="0" fillId="0" borderId="18" xfId="19" applyNumberFormat="1" applyFont="1" applyBorder="1" applyAlignment="1">
      <alignment vertical="top"/>
    </xf>
    <xf numFmtId="10" fontId="10" fillId="0" borderId="17" xfId="0" applyNumberFormat="1" applyFont="1" applyBorder="1" applyAlignment="1">
      <alignment horizontal="right"/>
    </xf>
    <xf numFmtId="10" fontId="11" fillId="0" borderId="17" xfId="0" applyNumberFormat="1" applyFont="1" applyBorder="1" applyAlignment="1">
      <alignment horizontal="right"/>
    </xf>
    <xf numFmtId="0" fontId="4" fillId="0" borderId="1" xfId="0" applyFont="1" applyBorder="1" applyAlignment="1">
      <alignment vertical="top"/>
    </xf>
    <xf numFmtId="49" fontId="0" fillId="0" borderId="1" xfId="0" applyNumberFormat="1" applyBorder="1" applyAlignment="1">
      <alignment vertical="top"/>
    </xf>
    <xf numFmtId="10" fontId="0" fillId="0" borderId="17" xfId="0" applyNumberFormat="1" applyBorder="1" applyAlignment="1">
      <alignment vertical="top"/>
    </xf>
    <xf numFmtId="4" fontId="0" fillId="0" borderId="1" xfId="0" applyNumberFormat="1" applyFont="1" applyBorder="1" applyAlignment="1">
      <alignment vertical="top"/>
    </xf>
    <xf numFmtId="10" fontId="0" fillId="0" borderId="17" xfId="19" applyNumberFormat="1" applyFont="1" applyBorder="1" applyAlignment="1">
      <alignment vertical="top"/>
    </xf>
    <xf numFmtId="49" fontId="0" fillId="0" borderId="3" xfId="0" applyNumberFormat="1" applyBorder="1" applyAlignment="1">
      <alignment horizontal="center" vertical="top"/>
    </xf>
    <xf numFmtId="49" fontId="0" fillId="0" borderId="3" xfId="0" applyNumberFormat="1" applyBorder="1" applyAlignment="1">
      <alignment/>
    </xf>
    <xf numFmtId="49" fontId="0" fillId="0" borderId="3" xfId="0" applyNumberFormat="1" applyBorder="1" applyAlignment="1" applyProtection="1">
      <alignment horizontal="center" vertical="top"/>
      <protection locked="0"/>
    </xf>
    <xf numFmtId="0" fontId="0" fillId="0" borderId="3" xfId="0" applyBorder="1" applyAlignment="1">
      <alignment wrapText="1"/>
    </xf>
    <xf numFmtId="4" fontId="0" fillId="0" borderId="3" xfId="0" applyNumberFormat="1" applyFont="1" applyBorder="1" applyAlignment="1" applyProtection="1">
      <alignment/>
      <protection locked="0"/>
    </xf>
    <xf numFmtId="10" fontId="0" fillId="0" borderId="3" xfId="0" applyNumberForma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0" fillId="0" borderId="26" xfId="0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wrapText="1"/>
    </xf>
    <xf numFmtId="4" fontId="4" fillId="0" borderId="3" xfId="0" applyNumberFormat="1" applyFont="1" applyBorder="1" applyAlignment="1">
      <alignment/>
    </xf>
    <xf numFmtId="10" fontId="4" fillId="0" borderId="27" xfId="19" applyNumberFormat="1" applyFont="1" applyBorder="1" applyAlignment="1">
      <alignment horizontal="right"/>
    </xf>
    <xf numFmtId="0" fontId="0" fillId="0" borderId="4" xfId="0" applyBorder="1" applyAlignment="1">
      <alignment/>
    </xf>
    <xf numFmtId="10" fontId="0" fillId="0" borderId="19" xfId="19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top"/>
    </xf>
    <xf numFmtId="0" fontId="0" fillId="0" borderId="4" xfId="0" applyBorder="1" applyAlignment="1">
      <alignment vertical="top" wrapText="1"/>
    </xf>
    <xf numFmtId="4" fontId="0" fillId="0" borderId="4" xfId="0" applyNumberFormat="1" applyFont="1" applyBorder="1" applyAlignment="1">
      <alignment vertical="top"/>
    </xf>
    <xf numFmtId="10" fontId="0" fillId="0" borderId="19" xfId="19" applyNumberFormat="1" applyFont="1" applyBorder="1" applyAlignment="1">
      <alignment vertical="top"/>
    </xf>
    <xf numFmtId="4" fontId="4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5.25390625" style="0" customWidth="1"/>
    <col min="2" max="2" width="6.25390625" style="0" customWidth="1"/>
    <col min="3" max="3" width="5.25390625" style="0" customWidth="1"/>
    <col min="4" max="4" width="35.25390625" style="0" customWidth="1"/>
    <col min="5" max="5" width="13.375" style="0" customWidth="1"/>
    <col min="6" max="6" width="12.875" style="0" customWidth="1"/>
    <col min="7" max="7" width="8.75390625" style="25" customWidth="1"/>
  </cols>
  <sheetData>
    <row r="1" spans="1:2" ht="18.75">
      <c r="A1" s="1" t="s">
        <v>13</v>
      </c>
      <c r="B1" s="35"/>
    </row>
    <row r="2" spans="1:2" ht="16.5" thickBot="1">
      <c r="A2" s="1"/>
      <c r="B2" s="1"/>
    </row>
    <row r="3" spans="1:7" ht="13.5" thickBot="1">
      <c r="A3" s="86" t="s">
        <v>14</v>
      </c>
      <c r="B3" s="87" t="s">
        <v>15</v>
      </c>
      <c r="C3" s="88" t="s">
        <v>0</v>
      </c>
      <c r="D3" s="89" t="s">
        <v>1</v>
      </c>
      <c r="E3" s="90" t="s">
        <v>2</v>
      </c>
      <c r="F3" s="91" t="s">
        <v>3</v>
      </c>
      <c r="G3" s="92" t="s">
        <v>4</v>
      </c>
    </row>
    <row r="4" spans="1:7" ht="12.75" customHeight="1" thickTop="1">
      <c r="A4" s="178" t="s">
        <v>22</v>
      </c>
      <c r="B4" s="144"/>
      <c r="C4" s="144"/>
      <c r="D4" s="179" t="s">
        <v>5</v>
      </c>
      <c r="E4" s="183">
        <f>E5</f>
        <v>0</v>
      </c>
      <c r="F4" s="183">
        <f>F5</f>
        <v>70.11</v>
      </c>
      <c r="G4" s="206"/>
    </row>
    <row r="5" spans="1:7" ht="12.75">
      <c r="A5" s="181"/>
      <c r="B5" s="145" t="s">
        <v>66</v>
      </c>
      <c r="C5" s="145"/>
      <c r="D5" s="146" t="s">
        <v>16</v>
      </c>
      <c r="E5" s="150">
        <f>E6</f>
        <v>0</v>
      </c>
      <c r="F5" s="150">
        <f>F6</f>
        <v>70.11</v>
      </c>
      <c r="G5" s="207"/>
    </row>
    <row r="6" spans="1:7" ht="13.5" thickBot="1">
      <c r="A6" s="180"/>
      <c r="B6" s="147"/>
      <c r="C6" s="148" t="s">
        <v>94</v>
      </c>
      <c r="D6" s="182" t="s">
        <v>26</v>
      </c>
      <c r="E6" s="151">
        <v>0</v>
      </c>
      <c r="F6" s="151">
        <v>70.11</v>
      </c>
      <c r="G6" s="165"/>
    </row>
    <row r="7" spans="1:7" ht="12" customHeight="1">
      <c r="A7" s="85">
        <v>600</v>
      </c>
      <c r="B7" s="17"/>
      <c r="C7" s="19"/>
      <c r="D7" s="4" t="s">
        <v>6</v>
      </c>
      <c r="E7" s="65">
        <f>E8</f>
        <v>4934407.16</v>
      </c>
      <c r="F7" s="65">
        <f>F8</f>
        <v>4953753.5600000005</v>
      </c>
      <c r="G7" s="119">
        <f aca="true" t="shared" si="0" ref="G7:G14">F7/E7</f>
        <v>1.0039207141552544</v>
      </c>
    </row>
    <row r="8" spans="1:10" ht="11.25" customHeight="1">
      <c r="A8" s="64"/>
      <c r="B8" s="18">
        <v>60016</v>
      </c>
      <c r="C8" s="19"/>
      <c r="D8" s="5" t="s">
        <v>18</v>
      </c>
      <c r="E8" s="66">
        <f>E9+E10+E11</f>
        <v>4934407.16</v>
      </c>
      <c r="F8" s="66">
        <f>F9+F10+F11</f>
        <v>4953753.5600000005</v>
      </c>
      <c r="G8" s="117">
        <f t="shared" si="0"/>
        <v>1.0039207141552544</v>
      </c>
      <c r="J8" s="36"/>
    </row>
    <row r="9" spans="1:10" ht="12.75">
      <c r="A9" s="64"/>
      <c r="B9" s="18"/>
      <c r="C9" s="19" t="s">
        <v>95</v>
      </c>
      <c r="D9" s="2" t="s">
        <v>17</v>
      </c>
      <c r="E9" s="75">
        <v>64500</v>
      </c>
      <c r="F9" s="75">
        <v>61886.83</v>
      </c>
      <c r="G9" s="120">
        <f t="shared" si="0"/>
        <v>0.9594857364341085</v>
      </c>
      <c r="J9" s="36"/>
    </row>
    <row r="10" spans="1:10" ht="12.75">
      <c r="A10" s="64"/>
      <c r="B10" s="18"/>
      <c r="C10" s="19" t="s">
        <v>94</v>
      </c>
      <c r="D10" s="184" t="s">
        <v>26</v>
      </c>
      <c r="E10" s="75">
        <v>151892.91</v>
      </c>
      <c r="F10" s="75">
        <v>151892.91</v>
      </c>
      <c r="G10" s="120">
        <f t="shared" si="0"/>
        <v>1</v>
      </c>
      <c r="J10" s="36"/>
    </row>
    <row r="11" spans="1:8" ht="54" customHeight="1" thickBot="1">
      <c r="A11" s="84"/>
      <c r="B11" s="20"/>
      <c r="C11" s="21" t="s">
        <v>137</v>
      </c>
      <c r="D11" s="52" t="s">
        <v>138</v>
      </c>
      <c r="E11" s="204">
        <v>4718014.25</v>
      </c>
      <c r="F11" s="204">
        <v>4739973.82</v>
      </c>
      <c r="G11" s="205">
        <f t="shared" si="0"/>
        <v>1.004654409426593</v>
      </c>
      <c r="H11" s="12"/>
    </row>
    <row r="12" spans="1:8" ht="12" customHeight="1">
      <c r="A12" s="63">
        <v>700</v>
      </c>
      <c r="B12" s="27"/>
      <c r="C12" s="28"/>
      <c r="D12" s="29" t="s">
        <v>7</v>
      </c>
      <c r="E12" s="69">
        <f>E13</f>
        <v>1230000</v>
      </c>
      <c r="F12" s="69">
        <f>F13</f>
        <v>1651030.72</v>
      </c>
      <c r="G12" s="121">
        <f t="shared" si="0"/>
        <v>1.3423013983739838</v>
      </c>
      <c r="H12" s="12"/>
    </row>
    <row r="13" spans="1:8" ht="21.75" customHeight="1">
      <c r="A13" s="64"/>
      <c r="B13" s="18">
        <v>70005</v>
      </c>
      <c r="C13" s="19"/>
      <c r="D13" s="6" t="s">
        <v>19</v>
      </c>
      <c r="E13" s="66">
        <f>E14+E15+E16+E17</f>
        <v>1230000</v>
      </c>
      <c r="F13" s="66">
        <f>F14+F15+F16+F17</f>
        <v>1651030.72</v>
      </c>
      <c r="G13" s="117">
        <f t="shared" si="0"/>
        <v>1.3423013983739838</v>
      </c>
      <c r="H13" s="37"/>
    </row>
    <row r="14" spans="1:9" ht="24" customHeight="1">
      <c r="A14" s="64"/>
      <c r="B14" s="18"/>
      <c r="C14" s="19" t="s">
        <v>96</v>
      </c>
      <c r="D14" s="9" t="s">
        <v>79</v>
      </c>
      <c r="E14" s="93">
        <v>200000</v>
      </c>
      <c r="F14" s="93">
        <v>242076.69</v>
      </c>
      <c r="G14" s="117">
        <f t="shared" si="0"/>
        <v>1.21038345</v>
      </c>
      <c r="H14" s="37"/>
      <c r="I14" s="45"/>
    </row>
    <row r="15" spans="1:9" ht="12.75">
      <c r="A15" s="64"/>
      <c r="B15" s="18"/>
      <c r="C15" s="19" t="s">
        <v>128</v>
      </c>
      <c r="D15" s="9" t="s">
        <v>129</v>
      </c>
      <c r="E15" s="93">
        <v>0</v>
      </c>
      <c r="F15" s="93">
        <v>2013.76</v>
      </c>
      <c r="G15" s="117"/>
      <c r="H15" s="37"/>
      <c r="I15" s="45"/>
    </row>
    <row r="16" spans="1:7" ht="24" customHeight="1">
      <c r="A16" s="64"/>
      <c r="B16" s="17"/>
      <c r="C16" s="19" t="s">
        <v>97</v>
      </c>
      <c r="D16" s="7" t="s">
        <v>20</v>
      </c>
      <c r="E16" s="67">
        <v>120000</v>
      </c>
      <c r="F16" s="67">
        <v>205838.84</v>
      </c>
      <c r="G16" s="122">
        <f aca="true" t="shared" si="1" ref="G16:G28">F16/E16</f>
        <v>1.7153236666666667</v>
      </c>
    </row>
    <row r="17" spans="1:7" ht="24.75" customHeight="1" thickBot="1">
      <c r="A17" s="84"/>
      <c r="B17" s="20"/>
      <c r="C17" s="21" t="s">
        <v>98</v>
      </c>
      <c r="D17" s="10" t="s">
        <v>21</v>
      </c>
      <c r="E17" s="68">
        <v>910000</v>
      </c>
      <c r="F17" s="68">
        <v>1201101.43</v>
      </c>
      <c r="G17" s="118">
        <f t="shared" si="1"/>
        <v>1.3198916813186812</v>
      </c>
    </row>
    <row r="18" spans="1:7" ht="12" customHeight="1">
      <c r="A18" s="63">
        <v>710</v>
      </c>
      <c r="B18" s="17"/>
      <c r="C18" s="19"/>
      <c r="D18" s="8" t="s">
        <v>80</v>
      </c>
      <c r="E18" s="65">
        <f>E19+E21</f>
        <v>52000</v>
      </c>
      <c r="F18" s="65">
        <f>F19+F21</f>
        <v>50513.5</v>
      </c>
      <c r="G18" s="122">
        <f t="shared" si="1"/>
        <v>0.9714134615384615</v>
      </c>
    </row>
    <row r="19" spans="1:7" ht="22.5" customHeight="1">
      <c r="A19" s="64"/>
      <c r="B19" s="18">
        <v>71014</v>
      </c>
      <c r="C19" s="19"/>
      <c r="D19" s="6" t="s">
        <v>81</v>
      </c>
      <c r="E19" s="66">
        <f>E20</f>
        <v>2000</v>
      </c>
      <c r="F19" s="66">
        <f>F20</f>
        <v>1561</v>
      </c>
      <c r="G19" s="122">
        <f t="shared" si="1"/>
        <v>0.7805</v>
      </c>
    </row>
    <row r="20" spans="1:7" ht="25.5">
      <c r="A20" s="64"/>
      <c r="B20" s="18"/>
      <c r="C20" s="19" t="s">
        <v>99</v>
      </c>
      <c r="D20" s="7" t="s">
        <v>82</v>
      </c>
      <c r="E20" s="67">
        <v>2000</v>
      </c>
      <c r="F20" s="67">
        <v>1561</v>
      </c>
      <c r="G20" s="122">
        <f t="shared" si="1"/>
        <v>0.7805</v>
      </c>
    </row>
    <row r="21" spans="1:7" ht="12.75">
      <c r="A21" s="64"/>
      <c r="B21" s="18">
        <v>71095</v>
      </c>
      <c r="C21" s="19"/>
      <c r="D21" s="6" t="s">
        <v>16</v>
      </c>
      <c r="E21" s="66">
        <f>E22</f>
        <v>50000</v>
      </c>
      <c r="F21" s="66">
        <f>F22</f>
        <v>48952.5</v>
      </c>
      <c r="G21" s="122">
        <f t="shared" si="1"/>
        <v>0.97905</v>
      </c>
    </row>
    <row r="22" spans="1:7" ht="24" customHeight="1" thickBot="1">
      <c r="A22" s="84"/>
      <c r="B22" s="23"/>
      <c r="C22" s="21" t="s">
        <v>96</v>
      </c>
      <c r="D22" s="100" t="s">
        <v>126</v>
      </c>
      <c r="E22" s="101">
        <v>50000</v>
      </c>
      <c r="F22" s="101">
        <v>48952.5</v>
      </c>
      <c r="G22" s="123">
        <f t="shared" si="1"/>
        <v>0.97905</v>
      </c>
    </row>
    <row r="23" spans="1:7" ht="11.25" customHeight="1">
      <c r="A23" s="85">
        <v>750</v>
      </c>
      <c r="B23" s="17"/>
      <c r="C23" s="19"/>
      <c r="D23" s="8" t="s">
        <v>8</v>
      </c>
      <c r="E23" s="65">
        <f>E24+E26</f>
        <v>116000</v>
      </c>
      <c r="F23" s="65">
        <f>F24+F26</f>
        <v>87724.15</v>
      </c>
      <c r="G23" s="119">
        <f t="shared" si="1"/>
        <v>0.7562426724137931</v>
      </c>
    </row>
    <row r="24" spans="1:7" ht="12.75">
      <c r="A24" s="64"/>
      <c r="B24" s="18">
        <v>75011</v>
      </c>
      <c r="C24" s="19"/>
      <c r="D24" s="6" t="s">
        <v>73</v>
      </c>
      <c r="E24" s="66">
        <f>E25</f>
        <v>13000</v>
      </c>
      <c r="F24" s="66">
        <f>F25</f>
        <v>10005.1</v>
      </c>
      <c r="G24" s="117">
        <f t="shared" si="1"/>
        <v>0.769623076923077</v>
      </c>
    </row>
    <row r="25" spans="1:7" ht="51">
      <c r="A25" s="64"/>
      <c r="B25" s="17"/>
      <c r="C25" s="19" t="s">
        <v>100</v>
      </c>
      <c r="D25" s="7" t="s">
        <v>83</v>
      </c>
      <c r="E25" s="67">
        <v>13000</v>
      </c>
      <c r="F25" s="67">
        <v>10005.1</v>
      </c>
      <c r="G25" s="124">
        <f t="shared" si="1"/>
        <v>0.769623076923077</v>
      </c>
    </row>
    <row r="26" spans="1:7" ht="12.75">
      <c r="A26" s="64"/>
      <c r="B26" s="18">
        <v>75023</v>
      </c>
      <c r="C26" s="19"/>
      <c r="D26" s="5" t="s">
        <v>23</v>
      </c>
      <c r="E26" s="66">
        <f>E27+E28+E29+E30</f>
        <v>103000</v>
      </c>
      <c r="F26" s="66">
        <f>F27+F28+F29+F30</f>
        <v>77719.04999999999</v>
      </c>
      <c r="G26" s="117">
        <f t="shared" si="1"/>
        <v>0.7545538834951455</v>
      </c>
    </row>
    <row r="27" spans="1:7" ht="12.75">
      <c r="A27" s="64"/>
      <c r="B27" s="17"/>
      <c r="C27" s="19" t="s">
        <v>101</v>
      </c>
      <c r="D27" s="7" t="s">
        <v>38</v>
      </c>
      <c r="E27" s="67">
        <v>75000</v>
      </c>
      <c r="F27" s="67">
        <v>42700</v>
      </c>
      <c r="G27" s="122">
        <f t="shared" si="1"/>
        <v>0.5693333333333334</v>
      </c>
    </row>
    <row r="28" spans="1:7" ht="25.5">
      <c r="A28" s="64"/>
      <c r="B28" s="17"/>
      <c r="C28" s="19" t="s">
        <v>102</v>
      </c>
      <c r="D28" s="7" t="s">
        <v>25</v>
      </c>
      <c r="E28" s="67">
        <v>28000</v>
      </c>
      <c r="F28" s="67">
        <v>29356.4</v>
      </c>
      <c r="G28" s="122">
        <f t="shared" si="1"/>
        <v>1.0484428571428572</v>
      </c>
    </row>
    <row r="29" spans="1:7" ht="25.5">
      <c r="A29" s="64"/>
      <c r="B29" s="17"/>
      <c r="C29" s="19" t="s">
        <v>95</v>
      </c>
      <c r="D29" s="7" t="s">
        <v>72</v>
      </c>
      <c r="E29" s="67">
        <v>0</v>
      </c>
      <c r="F29" s="67">
        <v>3000</v>
      </c>
      <c r="G29" s="122"/>
    </row>
    <row r="30" spans="1:7" ht="13.5" thickBot="1">
      <c r="A30" s="64"/>
      <c r="B30" s="17"/>
      <c r="C30" s="19" t="s">
        <v>94</v>
      </c>
      <c r="D30" s="2" t="s">
        <v>26</v>
      </c>
      <c r="E30" s="67">
        <v>0</v>
      </c>
      <c r="F30" s="67">
        <v>2662.65</v>
      </c>
      <c r="G30" s="122"/>
    </row>
    <row r="31" spans="1:7" ht="24" customHeight="1">
      <c r="A31" s="63">
        <v>756</v>
      </c>
      <c r="B31" s="27"/>
      <c r="C31" s="28"/>
      <c r="D31" s="31" t="s">
        <v>9</v>
      </c>
      <c r="E31" s="69">
        <f>E32+E34+E41+E50+E54+E57</f>
        <v>26972944.33</v>
      </c>
      <c r="F31" s="69">
        <f>F32+F34+F41+F50+F54+F57</f>
        <v>30633830.51</v>
      </c>
      <c r="G31" s="121">
        <f aca="true" t="shared" si="2" ref="G31:G57">F31/E31</f>
        <v>1.1357243812618658</v>
      </c>
    </row>
    <row r="32" spans="1:7" ht="24" customHeight="1">
      <c r="A32" s="64"/>
      <c r="B32" s="18">
        <v>75601</v>
      </c>
      <c r="C32" s="19"/>
      <c r="D32" s="6" t="s">
        <v>27</v>
      </c>
      <c r="E32" s="66">
        <f>E33</f>
        <v>60000</v>
      </c>
      <c r="F32" s="66">
        <f>F33</f>
        <v>45379.19</v>
      </c>
      <c r="G32" s="117">
        <f t="shared" si="2"/>
        <v>0.7563198333333334</v>
      </c>
    </row>
    <row r="33" spans="1:12" ht="37.5" customHeight="1" thickBot="1">
      <c r="A33" s="84"/>
      <c r="B33" s="20"/>
      <c r="C33" s="21" t="s">
        <v>103</v>
      </c>
      <c r="D33" s="10" t="s">
        <v>133</v>
      </c>
      <c r="E33" s="68">
        <v>60000</v>
      </c>
      <c r="F33" s="68">
        <v>45379.19</v>
      </c>
      <c r="G33" s="118">
        <f t="shared" si="2"/>
        <v>0.7563198333333334</v>
      </c>
      <c r="L33" t="s">
        <v>113</v>
      </c>
    </row>
    <row r="34" spans="1:7" ht="63" customHeight="1" thickBot="1">
      <c r="A34" s="220"/>
      <c r="B34" s="221">
        <v>75615</v>
      </c>
      <c r="C34" s="213"/>
      <c r="D34" s="222" t="s">
        <v>84</v>
      </c>
      <c r="E34" s="223">
        <f>E35+E36+E37+E38+E39+E40</f>
        <v>6925162.59</v>
      </c>
      <c r="F34" s="223">
        <f>F35+F36+F37+F38+F39+F40</f>
        <v>7504178.5200000005</v>
      </c>
      <c r="G34" s="224">
        <f t="shared" si="2"/>
        <v>1.0836104455996607</v>
      </c>
    </row>
    <row r="35" spans="1:7" ht="12.75">
      <c r="A35" s="192"/>
      <c r="B35" s="27"/>
      <c r="C35" s="28" t="s">
        <v>86</v>
      </c>
      <c r="D35" s="225" t="s">
        <v>29</v>
      </c>
      <c r="E35" s="194">
        <v>5762668.59</v>
      </c>
      <c r="F35" s="194">
        <v>6108372.73</v>
      </c>
      <c r="G35" s="226">
        <f t="shared" si="2"/>
        <v>1.0599902865488229</v>
      </c>
    </row>
    <row r="36" spans="1:7" ht="12.75">
      <c r="A36" s="64"/>
      <c r="B36" s="17"/>
      <c r="C36" s="19" t="s">
        <v>87</v>
      </c>
      <c r="D36" s="2" t="s">
        <v>30</v>
      </c>
      <c r="E36" s="67">
        <v>250</v>
      </c>
      <c r="F36" s="67">
        <v>564.7</v>
      </c>
      <c r="G36" s="122">
        <f t="shared" si="2"/>
        <v>2.2588000000000004</v>
      </c>
    </row>
    <row r="37" spans="1:7" ht="12.75">
      <c r="A37" s="64"/>
      <c r="B37" s="17"/>
      <c r="C37" s="19" t="s">
        <v>88</v>
      </c>
      <c r="D37" s="2" t="s">
        <v>31</v>
      </c>
      <c r="E37" s="67">
        <v>7500</v>
      </c>
      <c r="F37" s="67">
        <v>6859</v>
      </c>
      <c r="G37" s="122">
        <f t="shared" si="2"/>
        <v>0.9145333333333333</v>
      </c>
    </row>
    <row r="38" spans="1:7" ht="12.75">
      <c r="A38" s="64"/>
      <c r="B38" s="17"/>
      <c r="C38" s="19" t="s">
        <v>89</v>
      </c>
      <c r="D38" s="2" t="s">
        <v>32</v>
      </c>
      <c r="E38" s="67">
        <v>600000</v>
      </c>
      <c r="F38" s="67">
        <v>492674.39</v>
      </c>
      <c r="G38" s="122">
        <f t="shared" si="2"/>
        <v>0.8211239833333334</v>
      </c>
    </row>
    <row r="39" spans="1:7" ht="12.75">
      <c r="A39" s="64"/>
      <c r="B39" s="17"/>
      <c r="C39" s="19" t="s">
        <v>93</v>
      </c>
      <c r="D39" s="2" t="s">
        <v>33</v>
      </c>
      <c r="E39" s="67">
        <v>500000</v>
      </c>
      <c r="F39" s="67">
        <v>840963.7</v>
      </c>
      <c r="G39" s="122">
        <f t="shared" si="2"/>
        <v>1.6819274</v>
      </c>
    </row>
    <row r="40" spans="1:7" ht="38.25">
      <c r="A40" s="64"/>
      <c r="B40" s="17"/>
      <c r="C40" s="19" t="s">
        <v>121</v>
      </c>
      <c r="D40" s="61" t="s">
        <v>122</v>
      </c>
      <c r="E40" s="95">
        <v>54744</v>
      </c>
      <c r="F40" s="67">
        <v>54744</v>
      </c>
      <c r="G40" s="124">
        <f t="shared" si="2"/>
        <v>1</v>
      </c>
    </row>
    <row r="41" spans="1:9" ht="62.25" customHeight="1">
      <c r="A41" s="64"/>
      <c r="B41" s="18">
        <v>75616</v>
      </c>
      <c r="C41" s="19"/>
      <c r="D41" s="59" t="s">
        <v>85</v>
      </c>
      <c r="E41" s="94">
        <f>E42+E43+E44+E45+E46+E47+E48+E49</f>
        <v>4628593</v>
      </c>
      <c r="F41" s="66">
        <f>F42+F43+F44+F45+F46+F47+F48+F49</f>
        <v>6298013.32</v>
      </c>
      <c r="G41" s="126">
        <f t="shared" si="2"/>
        <v>1.3606755487034614</v>
      </c>
      <c r="H41" s="12"/>
      <c r="I41" s="12"/>
    </row>
    <row r="42" spans="1:9" ht="12.75">
      <c r="A42" s="64"/>
      <c r="B42" s="17"/>
      <c r="C42" s="19" t="s">
        <v>86</v>
      </c>
      <c r="D42" s="60" t="s">
        <v>29</v>
      </c>
      <c r="E42" s="95">
        <v>2700000</v>
      </c>
      <c r="F42" s="67">
        <v>3313198.57</v>
      </c>
      <c r="G42" s="127">
        <f t="shared" si="2"/>
        <v>1.2271105814814813</v>
      </c>
      <c r="H42" s="12"/>
      <c r="I42" s="12"/>
    </row>
    <row r="43" spans="1:9" ht="12.75">
      <c r="A43" s="64"/>
      <c r="B43" s="17"/>
      <c r="C43" s="19" t="s">
        <v>87</v>
      </c>
      <c r="D43" s="60" t="s">
        <v>30</v>
      </c>
      <c r="E43" s="95">
        <v>80000</v>
      </c>
      <c r="F43" s="67">
        <v>84674.37</v>
      </c>
      <c r="G43" s="127">
        <f t="shared" si="2"/>
        <v>1.058429625</v>
      </c>
      <c r="H43" s="12"/>
      <c r="I43" s="12"/>
    </row>
    <row r="44" spans="1:9" ht="12.75">
      <c r="A44" s="64"/>
      <c r="B44" s="17"/>
      <c r="C44" s="19" t="s">
        <v>88</v>
      </c>
      <c r="D44" s="60" t="s">
        <v>31</v>
      </c>
      <c r="E44" s="95">
        <v>5300</v>
      </c>
      <c r="F44" s="67">
        <v>5114.37</v>
      </c>
      <c r="G44" s="127">
        <f t="shared" si="2"/>
        <v>0.9649754716981132</v>
      </c>
      <c r="H44" s="12"/>
      <c r="I44" s="12"/>
    </row>
    <row r="45" spans="1:9" ht="12.75">
      <c r="A45" s="64"/>
      <c r="B45" s="17"/>
      <c r="C45" s="19" t="s">
        <v>89</v>
      </c>
      <c r="D45" s="60" t="s">
        <v>32</v>
      </c>
      <c r="E45" s="95">
        <v>450000</v>
      </c>
      <c r="F45" s="67">
        <v>568465.96</v>
      </c>
      <c r="G45" s="127">
        <f t="shared" si="2"/>
        <v>1.263257688888889</v>
      </c>
      <c r="H45" s="12"/>
      <c r="I45" s="12"/>
    </row>
    <row r="46" spans="1:9" ht="12.75">
      <c r="A46" s="64"/>
      <c r="B46" s="17"/>
      <c r="C46" s="19" t="s">
        <v>90</v>
      </c>
      <c r="D46" s="60" t="s">
        <v>34</v>
      </c>
      <c r="E46" s="95">
        <v>395333</v>
      </c>
      <c r="F46" s="67">
        <v>996443</v>
      </c>
      <c r="G46" s="127">
        <f t="shared" si="2"/>
        <v>2.520515615949086</v>
      </c>
      <c r="H46" s="12"/>
      <c r="I46" s="12"/>
    </row>
    <row r="47" spans="1:9" ht="12.75">
      <c r="A47" s="64"/>
      <c r="B47" s="17"/>
      <c r="C47" s="19" t="s">
        <v>91</v>
      </c>
      <c r="D47" s="60" t="s">
        <v>35</v>
      </c>
      <c r="E47" s="95">
        <v>47960</v>
      </c>
      <c r="F47" s="67">
        <v>31022.9</v>
      </c>
      <c r="G47" s="127">
        <f t="shared" si="2"/>
        <v>0.646849457881568</v>
      </c>
      <c r="H47" s="12"/>
      <c r="I47" s="12"/>
    </row>
    <row r="48" spans="1:9" ht="12.75">
      <c r="A48" s="64"/>
      <c r="B48" s="17"/>
      <c r="C48" s="19" t="s">
        <v>92</v>
      </c>
      <c r="D48" s="60" t="s">
        <v>36</v>
      </c>
      <c r="E48" s="95">
        <v>100000</v>
      </c>
      <c r="F48" s="67">
        <v>85814</v>
      </c>
      <c r="G48" s="127">
        <f t="shared" si="2"/>
        <v>0.85814</v>
      </c>
      <c r="H48" s="12"/>
      <c r="I48" s="12"/>
    </row>
    <row r="49" spans="1:9" ht="12.75">
      <c r="A49" s="64"/>
      <c r="B49" s="17"/>
      <c r="C49" s="19" t="s">
        <v>93</v>
      </c>
      <c r="D49" s="60" t="s">
        <v>33</v>
      </c>
      <c r="E49" s="95">
        <v>850000</v>
      </c>
      <c r="F49" s="67">
        <v>1213280.15</v>
      </c>
      <c r="G49" s="127">
        <f t="shared" si="2"/>
        <v>1.4273884117647058</v>
      </c>
      <c r="H49" s="12"/>
      <c r="I49" s="12"/>
    </row>
    <row r="50" spans="1:7" ht="36.75" customHeight="1">
      <c r="A50" s="17"/>
      <c r="B50" s="18">
        <v>75618</v>
      </c>
      <c r="C50" s="19"/>
      <c r="D50" s="59" t="s">
        <v>37</v>
      </c>
      <c r="E50" s="94">
        <f>E51+E52+E53</f>
        <v>1140000.74</v>
      </c>
      <c r="F50" s="66">
        <f>F51+F52+F53</f>
        <v>1149274.9</v>
      </c>
      <c r="G50" s="128">
        <f t="shared" si="2"/>
        <v>1.0081352227894167</v>
      </c>
    </row>
    <row r="51" spans="1:7" ht="12.75">
      <c r="A51" s="17"/>
      <c r="B51" s="17"/>
      <c r="C51" s="19" t="s">
        <v>101</v>
      </c>
      <c r="D51" s="60" t="s">
        <v>38</v>
      </c>
      <c r="E51" s="95">
        <v>800000</v>
      </c>
      <c r="F51" s="67">
        <v>755422.96</v>
      </c>
      <c r="G51" s="124">
        <f t="shared" si="2"/>
        <v>0.9442786999999999</v>
      </c>
    </row>
    <row r="52" spans="1:7" ht="25.5">
      <c r="A52" s="17"/>
      <c r="B52" s="17"/>
      <c r="C52" s="19" t="s">
        <v>104</v>
      </c>
      <c r="D52" s="61" t="s">
        <v>24</v>
      </c>
      <c r="E52" s="95">
        <v>310000</v>
      </c>
      <c r="F52" s="67">
        <v>329540.86</v>
      </c>
      <c r="G52" s="124">
        <f t="shared" si="2"/>
        <v>1.0630350322580644</v>
      </c>
    </row>
    <row r="53" spans="1:7" ht="48.75" customHeight="1">
      <c r="A53" s="17"/>
      <c r="B53" s="17"/>
      <c r="C53" s="19" t="s">
        <v>112</v>
      </c>
      <c r="D53" s="61" t="s">
        <v>127</v>
      </c>
      <c r="E53" s="95">
        <v>30000.74</v>
      </c>
      <c r="F53" s="67">
        <v>64311.08</v>
      </c>
      <c r="G53" s="124">
        <f t="shared" si="2"/>
        <v>2.1436497899718474</v>
      </c>
    </row>
    <row r="54" spans="1:7" ht="33.75" customHeight="1">
      <c r="A54" s="17"/>
      <c r="B54" s="18">
        <v>75621</v>
      </c>
      <c r="C54" s="19"/>
      <c r="D54" s="59" t="s">
        <v>39</v>
      </c>
      <c r="E54" s="135">
        <f>E55+E56</f>
        <v>14174188</v>
      </c>
      <c r="F54" s="136">
        <f>F55+F56</f>
        <v>15507167.94</v>
      </c>
      <c r="G54" s="128">
        <f t="shared" si="2"/>
        <v>1.0940427726794648</v>
      </c>
    </row>
    <row r="55" spans="1:7" ht="12.75">
      <c r="A55" s="17"/>
      <c r="B55" s="18"/>
      <c r="C55" s="19" t="s">
        <v>105</v>
      </c>
      <c r="D55" s="62" t="s">
        <v>40</v>
      </c>
      <c r="E55" s="96">
        <v>13574188</v>
      </c>
      <c r="F55" s="93">
        <v>14676172</v>
      </c>
      <c r="G55" s="124">
        <f t="shared" si="2"/>
        <v>1.0811823145517065</v>
      </c>
    </row>
    <row r="56" spans="1:7" ht="12.75">
      <c r="A56" s="17"/>
      <c r="B56" s="18"/>
      <c r="C56" s="19" t="s">
        <v>106</v>
      </c>
      <c r="D56" s="62" t="s">
        <v>41</v>
      </c>
      <c r="E56" s="96">
        <v>600000</v>
      </c>
      <c r="F56" s="93">
        <v>830995.94</v>
      </c>
      <c r="G56" s="124">
        <f t="shared" si="2"/>
        <v>1.3849932333333332</v>
      </c>
    </row>
    <row r="57" spans="1:7" ht="37.5" customHeight="1">
      <c r="A57" s="17"/>
      <c r="B57" s="18">
        <v>75647</v>
      </c>
      <c r="C57" s="19"/>
      <c r="D57" s="59" t="s">
        <v>107</v>
      </c>
      <c r="E57" s="94">
        <f>E59+E58</f>
        <v>45000</v>
      </c>
      <c r="F57" s="66">
        <f>F58+F59</f>
        <v>129816.64</v>
      </c>
      <c r="G57" s="124">
        <f t="shared" si="2"/>
        <v>2.8848142222222224</v>
      </c>
    </row>
    <row r="58" spans="1:7" ht="12" customHeight="1">
      <c r="A58" s="17"/>
      <c r="B58" s="18"/>
      <c r="C58" s="19" t="s">
        <v>128</v>
      </c>
      <c r="D58" s="102" t="s">
        <v>129</v>
      </c>
      <c r="E58" s="105">
        <v>0</v>
      </c>
      <c r="F58" s="75">
        <v>404.8</v>
      </c>
      <c r="G58" s="124"/>
    </row>
    <row r="59" spans="1:7" ht="27.75" customHeight="1" thickBot="1">
      <c r="A59" s="20"/>
      <c r="B59" s="23"/>
      <c r="C59" s="21" t="s">
        <v>108</v>
      </c>
      <c r="D59" s="103" t="s">
        <v>28</v>
      </c>
      <c r="E59" s="104">
        <v>45000</v>
      </c>
      <c r="F59" s="97">
        <v>129411.84</v>
      </c>
      <c r="G59" s="130">
        <f aca="true" t="shared" si="3" ref="G59:G79">F59/E59</f>
        <v>2.8758186666666665</v>
      </c>
    </row>
    <row r="60" spans="1:8" ht="11.25" customHeight="1">
      <c r="A60" s="22">
        <v>758</v>
      </c>
      <c r="B60" s="18"/>
      <c r="C60" s="19"/>
      <c r="D60" s="8" t="s">
        <v>10</v>
      </c>
      <c r="E60" s="65">
        <f>E61+E63+E65</f>
        <v>12918528</v>
      </c>
      <c r="F60" s="65">
        <f>F61+F63+F65</f>
        <v>12961772.35</v>
      </c>
      <c r="G60" s="121">
        <f t="shared" si="3"/>
        <v>1.0033474672965836</v>
      </c>
      <c r="H60" s="12"/>
    </row>
    <row r="61" spans="1:7" ht="33.75" customHeight="1">
      <c r="A61" s="17"/>
      <c r="B61" s="208">
        <v>75801</v>
      </c>
      <c r="C61" s="19"/>
      <c r="D61" s="6" t="s">
        <v>42</v>
      </c>
      <c r="E61" s="66">
        <f>E62</f>
        <v>12275646</v>
      </c>
      <c r="F61" s="66">
        <f>F62</f>
        <v>12275646</v>
      </c>
      <c r="G61" s="117">
        <f t="shared" si="3"/>
        <v>1</v>
      </c>
    </row>
    <row r="62" spans="1:7" ht="12.75">
      <c r="A62" s="17"/>
      <c r="B62" s="18"/>
      <c r="C62" s="19" t="s">
        <v>111</v>
      </c>
      <c r="D62" s="9" t="s">
        <v>43</v>
      </c>
      <c r="E62" s="93">
        <v>12275646</v>
      </c>
      <c r="F62" s="93">
        <v>12275646</v>
      </c>
      <c r="G62" s="122">
        <f t="shared" si="3"/>
        <v>1</v>
      </c>
    </row>
    <row r="63" spans="1:7" ht="12.75">
      <c r="A63" s="17"/>
      <c r="B63" s="18">
        <v>75814</v>
      </c>
      <c r="C63" s="19"/>
      <c r="D63" s="6" t="s">
        <v>44</v>
      </c>
      <c r="E63" s="66">
        <f>E64</f>
        <v>138000</v>
      </c>
      <c r="F63" s="66">
        <f>F64</f>
        <v>181244.35</v>
      </c>
      <c r="G63" s="117">
        <f t="shared" si="3"/>
        <v>1.3133648550724637</v>
      </c>
    </row>
    <row r="64" spans="1:7" ht="12.75">
      <c r="A64" s="17"/>
      <c r="B64" s="18"/>
      <c r="C64" s="19" t="s">
        <v>110</v>
      </c>
      <c r="D64" s="9" t="s">
        <v>45</v>
      </c>
      <c r="E64" s="93">
        <v>138000</v>
      </c>
      <c r="F64" s="93">
        <v>181244.35</v>
      </c>
      <c r="G64" s="122">
        <f t="shared" si="3"/>
        <v>1.3133648550724637</v>
      </c>
    </row>
    <row r="65" spans="1:13" ht="25.5">
      <c r="A65" s="17"/>
      <c r="B65" s="18">
        <v>75831</v>
      </c>
      <c r="C65" s="19"/>
      <c r="D65" s="6" t="s">
        <v>74</v>
      </c>
      <c r="E65" s="66">
        <f>E66</f>
        <v>504882</v>
      </c>
      <c r="F65" s="66">
        <f>F66</f>
        <v>504882</v>
      </c>
      <c r="G65" s="117">
        <f t="shared" si="3"/>
        <v>1</v>
      </c>
      <c r="H65" s="60"/>
      <c r="I65" s="12"/>
      <c r="J65" s="12"/>
      <c r="K65" s="12"/>
      <c r="L65" s="12"/>
      <c r="M65" s="12"/>
    </row>
    <row r="66" spans="1:16" s="190" customFormat="1" ht="13.5" thickBot="1">
      <c r="A66" s="20"/>
      <c r="B66" s="23"/>
      <c r="C66" s="21" t="s">
        <v>111</v>
      </c>
      <c r="D66" s="11" t="s">
        <v>43</v>
      </c>
      <c r="E66" s="97">
        <v>504882</v>
      </c>
      <c r="F66" s="97">
        <v>504882</v>
      </c>
      <c r="G66" s="118">
        <f t="shared" si="3"/>
        <v>1</v>
      </c>
      <c r="H66" s="60"/>
      <c r="I66" s="12"/>
      <c r="J66" s="12"/>
      <c r="K66" s="12"/>
      <c r="L66" s="12"/>
      <c r="M66" s="12"/>
      <c r="N66" s="12"/>
      <c r="O66" s="12"/>
      <c r="P66" s="12"/>
    </row>
    <row r="67" spans="1:7" ht="12.75">
      <c r="A67" s="26">
        <v>801</v>
      </c>
      <c r="B67" s="30"/>
      <c r="C67" s="28"/>
      <c r="D67" s="31" t="s">
        <v>58</v>
      </c>
      <c r="E67" s="69">
        <f>E68+E71+E74+E78+E81+E84</f>
        <v>900552.9299999999</v>
      </c>
      <c r="F67" s="69">
        <f>F68+F71+F74+F78+F81+F84</f>
        <v>914032.38</v>
      </c>
      <c r="G67" s="121">
        <f t="shared" si="3"/>
        <v>1.0149679708443125</v>
      </c>
    </row>
    <row r="68" spans="1:7" ht="12.75">
      <c r="A68" s="22"/>
      <c r="B68" s="18">
        <v>80101</v>
      </c>
      <c r="C68" s="19"/>
      <c r="D68" s="6" t="s">
        <v>69</v>
      </c>
      <c r="E68" s="66">
        <f>E69+E70</f>
        <v>212591.71</v>
      </c>
      <c r="F68" s="66">
        <f>F69+F70</f>
        <v>212403.82</v>
      </c>
      <c r="G68" s="117">
        <f t="shared" si="3"/>
        <v>0.9991161931949276</v>
      </c>
    </row>
    <row r="69" spans="1:7" ht="13.5" thickBot="1">
      <c r="A69" s="227"/>
      <c r="B69" s="23"/>
      <c r="C69" s="21" t="s">
        <v>94</v>
      </c>
      <c r="D69" s="11" t="s">
        <v>26</v>
      </c>
      <c r="E69" s="97">
        <v>12591.71</v>
      </c>
      <c r="F69" s="97">
        <v>12403.82</v>
      </c>
      <c r="G69" s="118">
        <f t="shared" si="3"/>
        <v>0.9850782776922277</v>
      </c>
    </row>
    <row r="70" spans="1:7" ht="63.75">
      <c r="A70" s="26"/>
      <c r="B70" s="30"/>
      <c r="C70" s="28" t="s">
        <v>152</v>
      </c>
      <c r="D70" s="228" t="s">
        <v>138</v>
      </c>
      <c r="E70" s="229">
        <v>200000</v>
      </c>
      <c r="F70" s="229">
        <v>200000</v>
      </c>
      <c r="G70" s="230">
        <f t="shared" si="3"/>
        <v>1</v>
      </c>
    </row>
    <row r="71" spans="1:7" ht="25.5" customHeight="1">
      <c r="A71" s="22"/>
      <c r="B71" s="18">
        <v>80103</v>
      </c>
      <c r="C71" s="19"/>
      <c r="D71" s="6" t="s">
        <v>123</v>
      </c>
      <c r="E71" s="66">
        <f>E72+E73</f>
        <v>101200</v>
      </c>
      <c r="F71" s="66">
        <f>F72+F73</f>
        <v>110335.5</v>
      </c>
      <c r="G71" s="117">
        <f t="shared" si="3"/>
        <v>1.0902717391304348</v>
      </c>
    </row>
    <row r="72" spans="1:7" ht="12.75">
      <c r="A72" s="22"/>
      <c r="B72" s="18"/>
      <c r="C72" s="19" t="s">
        <v>109</v>
      </c>
      <c r="D72" s="9" t="s">
        <v>17</v>
      </c>
      <c r="E72" s="93">
        <v>101000</v>
      </c>
      <c r="F72" s="93">
        <v>110335.5</v>
      </c>
      <c r="G72" s="122">
        <f t="shared" si="3"/>
        <v>1.0924306930693068</v>
      </c>
    </row>
    <row r="73" spans="1:7" ht="12.75">
      <c r="A73" s="22"/>
      <c r="B73" s="18"/>
      <c r="C73" s="19" t="s">
        <v>94</v>
      </c>
      <c r="D73" s="9" t="s">
        <v>26</v>
      </c>
      <c r="E73" s="93">
        <v>200</v>
      </c>
      <c r="F73" s="93">
        <v>0</v>
      </c>
      <c r="G73" s="122">
        <f t="shared" si="3"/>
        <v>0</v>
      </c>
    </row>
    <row r="74" spans="1:7" ht="12.75">
      <c r="A74" s="22"/>
      <c r="B74" s="18">
        <v>80104</v>
      </c>
      <c r="C74" s="19"/>
      <c r="D74" s="6" t="s">
        <v>46</v>
      </c>
      <c r="E74" s="66">
        <f>E75+E76+E77</f>
        <v>288250</v>
      </c>
      <c r="F74" s="66">
        <f>F75+F76+F77</f>
        <v>293117.52</v>
      </c>
      <c r="G74" s="117">
        <f t="shared" si="3"/>
        <v>1.0168864527320036</v>
      </c>
    </row>
    <row r="75" spans="1:7" ht="12.75">
      <c r="A75" s="22"/>
      <c r="B75" s="18"/>
      <c r="C75" s="19" t="s">
        <v>109</v>
      </c>
      <c r="D75" s="9" t="s">
        <v>17</v>
      </c>
      <c r="E75" s="93">
        <v>287750</v>
      </c>
      <c r="F75" s="93">
        <v>293029.4</v>
      </c>
      <c r="G75" s="122">
        <f t="shared" si="3"/>
        <v>1.0183471763683754</v>
      </c>
    </row>
    <row r="76" spans="1:7" ht="12.75">
      <c r="A76" s="22"/>
      <c r="B76" s="18"/>
      <c r="C76" s="19" t="s">
        <v>110</v>
      </c>
      <c r="D76" s="9" t="s">
        <v>45</v>
      </c>
      <c r="E76" s="93">
        <v>300</v>
      </c>
      <c r="F76" s="93">
        <v>59.89</v>
      </c>
      <c r="G76" s="122">
        <f t="shared" si="3"/>
        <v>0.19963333333333333</v>
      </c>
    </row>
    <row r="77" spans="1:7" ht="12.75">
      <c r="A77" s="22"/>
      <c r="B77" s="18"/>
      <c r="C77" s="19" t="s">
        <v>94</v>
      </c>
      <c r="D77" s="9" t="s">
        <v>26</v>
      </c>
      <c r="E77" s="93">
        <v>200</v>
      </c>
      <c r="F77" s="93">
        <v>28.23</v>
      </c>
      <c r="G77" s="122">
        <f t="shared" si="3"/>
        <v>0.14115</v>
      </c>
    </row>
    <row r="78" spans="1:7" ht="14.25" customHeight="1">
      <c r="A78" s="22"/>
      <c r="B78" s="18">
        <v>80110</v>
      </c>
      <c r="C78" s="19"/>
      <c r="D78" s="6" t="s">
        <v>70</v>
      </c>
      <c r="E78" s="66">
        <f>E79</f>
        <v>12373.71</v>
      </c>
      <c r="F78" s="66">
        <f>F79</f>
        <v>12186.09</v>
      </c>
      <c r="G78" s="117">
        <f t="shared" si="3"/>
        <v>0.9848372072725158</v>
      </c>
    </row>
    <row r="79" spans="1:7" ht="15" customHeight="1">
      <c r="A79" s="22"/>
      <c r="B79" s="18"/>
      <c r="C79" s="19" t="s">
        <v>94</v>
      </c>
      <c r="D79" s="9" t="s">
        <v>26</v>
      </c>
      <c r="E79" s="93">
        <v>12373.71</v>
      </c>
      <c r="F79" s="93">
        <v>12186.09</v>
      </c>
      <c r="G79" s="122">
        <f t="shared" si="3"/>
        <v>0.9848372072725158</v>
      </c>
    </row>
    <row r="80" spans="1:7" ht="0.75" customHeight="1">
      <c r="A80" s="85"/>
      <c r="B80" s="106"/>
      <c r="C80" s="107"/>
      <c r="D80" s="108"/>
      <c r="E80" s="109"/>
      <c r="F80" s="109"/>
      <c r="G80" s="122"/>
    </row>
    <row r="81" spans="1:7" ht="12.75">
      <c r="A81" s="85"/>
      <c r="B81" s="18">
        <v>80114</v>
      </c>
      <c r="C81" s="19"/>
      <c r="D81" s="6" t="s">
        <v>71</v>
      </c>
      <c r="E81" s="66">
        <f>E82+E83</f>
        <v>400</v>
      </c>
      <c r="F81" s="66">
        <f>F82+F83</f>
        <v>251.95</v>
      </c>
      <c r="G81" s="117">
        <f aca="true" t="shared" si="4" ref="G81:G91">F81/E81</f>
        <v>0.629875</v>
      </c>
    </row>
    <row r="82" spans="1:7" ht="12.75">
      <c r="A82" s="85"/>
      <c r="B82" s="18"/>
      <c r="C82" s="19" t="s">
        <v>110</v>
      </c>
      <c r="D82" s="9" t="s">
        <v>45</v>
      </c>
      <c r="E82" s="93">
        <v>300</v>
      </c>
      <c r="F82" s="93">
        <v>251.95</v>
      </c>
      <c r="G82" s="122">
        <f t="shared" si="4"/>
        <v>0.8398333333333333</v>
      </c>
    </row>
    <row r="83" spans="1:7" ht="12.75">
      <c r="A83" s="85"/>
      <c r="B83" s="18"/>
      <c r="C83" s="19" t="s">
        <v>94</v>
      </c>
      <c r="D83" s="9" t="s">
        <v>26</v>
      </c>
      <c r="E83" s="93">
        <v>100</v>
      </c>
      <c r="F83" s="93">
        <v>0</v>
      </c>
      <c r="G83" s="122">
        <f t="shared" si="4"/>
        <v>0</v>
      </c>
    </row>
    <row r="84" spans="1:7" ht="12.75">
      <c r="A84" s="85"/>
      <c r="B84" s="18">
        <v>80195</v>
      </c>
      <c r="C84" s="19"/>
      <c r="D84" s="47" t="s">
        <v>16</v>
      </c>
      <c r="E84" s="231">
        <f>E85+E86+E87</f>
        <v>285737.51</v>
      </c>
      <c r="F84" s="70">
        <f>F85+F86+F87</f>
        <v>285737.5</v>
      </c>
      <c r="G84" s="131">
        <f t="shared" si="4"/>
        <v>0.9999999650028447</v>
      </c>
    </row>
    <row r="85" spans="1:7" ht="12.75">
      <c r="A85" s="85"/>
      <c r="B85" s="18"/>
      <c r="C85" s="19" t="s">
        <v>94</v>
      </c>
      <c r="D85" s="9" t="s">
        <v>26</v>
      </c>
      <c r="E85" s="232">
        <v>3416.43</v>
      </c>
      <c r="F85" s="75">
        <v>3416.43</v>
      </c>
      <c r="G85" s="120">
        <f t="shared" si="4"/>
        <v>1</v>
      </c>
    </row>
    <row r="86" spans="1:7" ht="63.75" customHeight="1">
      <c r="A86" s="85"/>
      <c r="B86" s="18"/>
      <c r="C86" s="19" t="s">
        <v>130</v>
      </c>
      <c r="D86" s="9" t="s">
        <v>132</v>
      </c>
      <c r="E86" s="93">
        <v>211740.81</v>
      </c>
      <c r="F86" s="93">
        <v>211740.8</v>
      </c>
      <c r="G86" s="122">
        <f t="shared" si="4"/>
        <v>0.9999999527724485</v>
      </c>
    </row>
    <row r="87" spans="1:7" ht="64.5" customHeight="1" thickBot="1">
      <c r="A87" s="110"/>
      <c r="B87" s="23"/>
      <c r="C87" s="21" t="s">
        <v>131</v>
      </c>
      <c r="D87" s="11" t="s">
        <v>132</v>
      </c>
      <c r="E87" s="97">
        <v>70580.27</v>
      </c>
      <c r="F87" s="97">
        <v>70580.27</v>
      </c>
      <c r="G87" s="118">
        <f t="shared" si="4"/>
        <v>1</v>
      </c>
    </row>
    <row r="88" spans="1:7" ht="11.25" customHeight="1">
      <c r="A88" s="186">
        <v>851</v>
      </c>
      <c r="B88" s="46"/>
      <c r="C88" s="161"/>
      <c r="D88" s="166" t="s">
        <v>153</v>
      </c>
      <c r="E88" s="167">
        <f>E89</f>
        <v>573.66</v>
      </c>
      <c r="F88" s="167">
        <f>F89</f>
        <v>573.66</v>
      </c>
      <c r="G88" s="185">
        <f t="shared" si="4"/>
        <v>1</v>
      </c>
    </row>
    <row r="89" spans="1:7" ht="10.5" customHeight="1">
      <c r="A89" s="85"/>
      <c r="B89" s="18">
        <v>85195</v>
      </c>
      <c r="C89" s="111"/>
      <c r="D89" s="47" t="s">
        <v>16</v>
      </c>
      <c r="E89" s="70">
        <f>E90</f>
        <v>573.66</v>
      </c>
      <c r="F89" s="70">
        <f>F90</f>
        <v>573.66</v>
      </c>
      <c r="G89" s="131">
        <f t="shared" si="4"/>
        <v>1</v>
      </c>
    </row>
    <row r="90" spans="1:7" ht="12" customHeight="1" thickBot="1">
      <c r="A90" s="110"/>
      <c r="B90" s="23"/>
      <c r="C90" s="21" t="s">
        <v>94</v>
      </c>
      <c r="D90" s="11" t="s">
        <v>26</v>
      </c>
      <c r="E90" s="97">
        <v>573.66</v>
      </c>
      <c r="F90" s="97">
        <v>573.66</v>
      </c>
      <c r="G90" s="118">
        <f t="shared" si="4"/>
        <v>1</v>
      </c>
    </row>
    <row r="91" spans="1:7" ht="13.5" customHeight="1">
      <c r="A91" s="85">
        <v>852</v>
      </c>
      <c r="B91" s="17"/>
      <c r="C91" s="19"/>
      <c r="D91" s="4" t="s">
        <v>59</v>
      </c>
      <c r="E91" s="65">
        <f>E92+E94+E97+E99</f>
        <v>44500</v>
      </c>
      <c r="F91" s="65">
        <f>F92+F94+F97+F99</f>
        <v>108583.86</v>
      </c>
      <c r="G91" s="119">
        <f t="shared" si="4"/>
        <v>2.4400867415730336</v>
      </c>
    </row>
    <row r="92" spans="1:7" ht="36.75" customHeight="1">
      <c r="A92" s="85"/>
      <c r="B92" s="46">
        <v>85212</v>
      </c>
      <c r="C92" s="111"/>
      <c r="D92" s="137" t="s">
        <v>78</v>
      </c>
      <c r="E92" s="70">
        <f>E93</f>
        <v>0</v>
      </c>
      <c r="F92" s="70">
        <f>F93</f>
        <v>15643.4</v>
      </c>
      <c r="G92" s="131"/>
    </row>
    <row r="93" spans="1:7" ht="12.75">
      <c r="A93" s="85"/>
      <c r="B93" s="46"/>
      <c r="C93" s="19" t="s">
        <v>94</v>
      </c>
      <c r="D93" s="112" t="s">
        <v>26</v>
      </c>
      <c r="E93" s="75">
        <v>0</v>
      </c>
      <c r="F93" s="75">
        <v>15643.4</v>
      </c>
      <c r="G93" s="120"/>
    </row>
    <row r="94" spans="1:7" ht="11.25" customHeight="1">
      <c r="A94" s="85"/>
      <c r="B94" s="46">
        <v>85219</v>
      </c>
      <c r="C94" s="111"/>
      <c r="D94" s="47" t="s">
        <v>61</v>
      </c>
      <c r="E94" s="70">
        <f>E95+E96</f>
        <v>8000</v>
      </c>
      <c r="F94" s="70">
        <f>F95+F96</f>
        <v>31885.72</v>
      </c>
      <c r="G94" s="131">
        <f>F94/E94</f>
        <v>3.9857150000000003</v>
      </c>
    </row>
    <row r="95" spans="1:7" ht="12.75">
      <c r="A95" s="85"/>
      <c r="B95" s="17"/>
      <c r="C95" s="113" t="s">
        <v>110</v>
      </c>
      <c r="D95" s="2" t="s">
        <v>45</v>
      </c>
      <c r="E95" s="67">
        <v>8000</v>
      </c>
      <c r="F95" s="67">
        <v>31765.72</v>
      </c>
      <c r="G95" s="129">
        <f>F95/E95</f>
        <v>3.970715</v>
      </c>
    </row>
    <row r="96" spans="1:7" ht="12.75">
      <c r="A96" s="85"/>
      <c r="B96" s="17"/>
      <c r="C96" s="113" t="s">
        <v>94</v>
      </c>
      <c r="D96" s="112" t="s">
        <v>26</v>
      </c>
      <c r="E96" s="67">
        <v>0</v>
      </c>
      <c r="F96" s="67">
        <v>120</v>
      </c>
      <c r="G96" s="187"/>
    </row>
    <row r="97" spans="1:7" ht="24.75" customHeight="1">
      <c r="A97" s="64"/>
      <c r="B97" s="18">
        <v>85228</v>
      </c>
      <c r="C97" s="19"/>
      <c r="D97" s="6" t="s">
        <v>60</v>
      </c>
      <c r="E97" s="66">
        <f>E98</f>
        <v>36500</v>
      </c>
      <c r="F97" s="66">
        <f>F98</f>
        <v>60831.54</v>
      </c>
      <c r="G97" s="117">
        <f>F97/E97</f>
        <v>1.6666175342465754</v>
      </c>
    </row>
    <row r="98" spans="1:7" ht="12.75">
      <c r="A98" s="64"/>
      <c r="B98" s="18"/>
      <c r="C98" s="19" t="s">
        <v>109</v>
      </c>
      <c r="D98" s="9" t="s">
        <v>17</v>
      </c>
      <c r="E98" s="93">
        <v>36500</v>
      </c>
      <c r="F98" s="93">
        <v>60831.54</v>
      </c>
      <c r="G98" s="128">
        <f>F98/E98</f>
        <v>1.6666175342465754</v>
      </c>
    </row>
    <row r="99" spans="1:7" ht="10.5" customHeight="1">
      <c r="A99" s="64"/>
      <c r="B99" s="18">
        <v>85295</v>
      </c>
      <c r="C99" s="19"/>
      <c r="D99" s="6" t="s">
        <v>16</v>
      </c>
      <c r="E99" s="66">
        <f>E100</f>
        <v>0</v>
      </c>
      <c r="F99" s="66">
        <f>F100</f>
        <v>223.2</v>
      </c>
      <c r="G99" s="117"/>
    </row>
    <row r="100" spans="1:7" ht="25.5" customHeight="1" thickBot="1">
      <c r="A100" s="64"/>
      <c r="B100" s="18"/>
      <c r="C100" s="209" t="s">
        <v>102</v>
      </c>
      <c r="D100" s="7" t="s">
        <v>139</v>
      </c>
      <c r="E100" s="67">
        <v>0</v>
      </c>
      <c r="F100" s="67">
        <v>223.2</v>
      </c>
      <c r="G100" s="125"/>
    </row>
    <row r="101" spans="1:7" ht="24.75" customHeight="1">
      <c r="A101" s="63">
        <v>900</v>
      </c>
      <c r="B101" s="27"/>
      <c r="C101" s="28"/>
      <c r="D101" s="31" t="s">
        <v>11</v>
      </c>
      <c r="E101" s="69">
        <f>E102+E107+E110+E114</f>
        <v>4171190.86</v>
      </c>
      <c r="F101" s="69">
        <f>F102+F107+F110+F114</f>
        <v>3471698.5599999996</v>
      </c>
      <c r="G101" s="119">
        <f aca="true" t="shared" si="5" ref="G101:G110">F101/E101</f>
        <v>0.8323039334623014</v>
      </c>
    </row>
    <row r="102" spans="1:7" ht="12.75">
      <c r="A102" s="64"/>
      <c r="B102" s="18">
        <v>90001</v>
      </c>
      <c r="C102" s="19"/>
      <c r="D102" s="5" t="s">
        <v>47</v>
      </c>
      <c r="E102" s="66">
        <f>E103+E104+E105+E106</f>
        <v>686199.97</v>
      </c>
      <c r="F102" s="66">
        <f>F103+F104+F105+F106</f>
        <v>650902.76</v>
      </c>
      <c r="G102" s="117">
        <f t="shared" si="5"/>
        <v>0.9485613355535414</v>
      </c>
    </row>
    <row r="103" spans="1:7" ht="25.5">
      <c r="A103" s="64"/>
      <c r="B103" s="18"/>
      <c r="C103" s="19" t="s">
        <v>95</v>
      </c>
      <c r="D103" s="7" t="s">
        <v>48</v>
      </c>
      <c r="E103" s="67">
        <v>67138.13</v>
      </c>
      <c r="F103" s="67">
        <v>31904.51</v>
      </c>
      <c r="G103" s="122">
        <f t="shared" si="5"/>
        <v>0.4752070097871358</v>
      </c>
    </row>
    <row r="104" spans="1:7" ht="13.5" thickBot="1">
      <c r="A104" s="84"/>
      <c r="B104" s="23"/>
      <c r="C104" s="21" t="s">
        <v>94</v>
      </c>
      <c r="D104" s="191" t="s">
        <v>26</v>
      </c>
      <c r="E104" s="68">
        <v>200323.47</v>
      </c>
      <c r="F104" s="68">
        <v>200323.47</v>
      </c>
      <c r="G104" s="118">
        <f t="shared" si="5"/>
        <v>1</v>
      </c>
    </row>
    <row r="105" spans="1:7" ht="51">
      <c r="A105" s="192"/>
      <c r="B105" s="30"/>
      <c r="C105" s="27">
        <v>6298</v>
      </c>
      <c r="D105" s="193" t="s">
        <v>75</v>
      </c>
      <c r="E105" s="194">
        <v>369442.37</v>
      </c>
      <c r="F105" s="194">
        <v>369442.37</v>
      </c>
      <c r="G105" s="195">
        <f t="shared" si="5"/>
        <v>1</v>
      </c>
    </row>
    <row r="106" spans="1:7" ht="49.5" customHeight="1">
      <c r="A106" s="64"/>
      <c r="B106" s="17"/>
      <c r="C106" s="17">
        <v>6339</v>
      </c>
      <c r="D106" s="116" t="s">
        <v>124</v>
      </c>
      <c r="E106" s="202">
        <v>49296</v>
      </c>
      <c r="F106" s="202">
        <v>49232.41</v>
      </c>
      <c r="G106" s="210">
        <f t="shared" si="5"/>
        <v>0.9987100373255438</v>
      </c>
    </row>
    <row r="107" spans="1:7" ht="22.5" customHeight="1">
      <c r="A107" s="64"/>
      <c r="B107" s="46">
        <v>90004</v>
      </c>
      <c r="C107" s="46"/>
      <c r="D107" s="47" t="s">
        <v>154</v>
      </c>
      <c r="E107" s="70">
        <f>E108+E109</f>
        <v>674863.35</v>
      </c>
      <c r="F107" s="70">
        <f>F108+F109</f>
        <v>0</v>
      </c>
      <c r="G107" s="168">
        <f t="shared" si="5"/>
        <v>0</v>
      </c>
    </row>
    <row r="108" spans="1:7" ht="37.5" customHeight="1">
      <c r="A108" s="64"/>
      <c r="B108" s="17"/>
      <c r="C108" s="17">
        <v>6298</v>
      </c>
      <c r="D108" s="7" t="s">
        <v>75</v>
      </c>
      <c r="E108" s="67">
        <v>613510.9</v>
      </c>
      <c r="F108" s="67">
        <v>0</v>
      </c>
      <c r="G108" s="132">
        <f t="shared" si="5"/>
        <v>0</v>
      </c>
    </row>
    <row r="109" spans="1:7" ht="38.25" customHeight="1">
      <c r="A109" s="64"/>
      <c r="B109" s="17"/>
      <c r="C109" s="17">
        <v>6339</v>
      </c>
      <c r="D109" s="7" t="s">
        <v>124</v>
      </c>
      <c r="E109" s="67">
        <v>61352.45</v>
      </c>
      <c r="F109" s="67">
        <v>0</v>
      </c>
      <c r="G109" s="132">
        <f t="shared" si="5"/>
        <v>0</v>
      </c>
    </row>
    <row r="110" spans="1:7" ht="11.25" customHeight="1">
      <c r="A110" s="64"/>
      <c r="B110" s="111" t="s">
        <v>140</v>
      </c>
      <c r="C110" s="111"/>
      <c r="D110" s="47" t="s">
        <v>141</v>
      </c>
      <c r="E110" s="70">
        <f>E111+E112+E113</f>
        <v>85144.54</v>
      </c>
      <c r="F110" s="70">
        <f>F111+F112+F113</f>
        <v>85873.89</v>
      </c>
      <c r="G110" s="168">
        <f t="shared" si="5"/>
        <v>1.0085660219668813</v>
      </c>
    </row>
    <row r="111" spans="1:7" ht="38.25">
      <c r="A111" s="64"/>
      <c r="B111" s="111"/>
      <c r="C111" s="188" t="s">
        <v>155</v>
      </c>
      <c r="D111" s="74" t="s">
        <v>156</v>
      </c>
      <c r="E111" s="75">
        <v>0</v>
      </c>
      <c r="F111" s="75">
        <v>729.35</v>
      </c>
      <c r="G111" s="189"/>
    </row>
    <row r="112" spans="1:7" ht="25.5">
      <c r="A112" s="64"/>
      <c r="B112" s="19"/>
      <c r="C112" s="19" t="s">
        <v>95</v>
      </c>
      <c r="D112" s="7" t="s">
        <v>48</v>
      </c>
      <c r="E112" s="67">
        <v>6803.79</v>
      </c>
      <c r="F112" s="67">
        <v>6803.79</v>
      </c>
      <c r="G112" s="132">
        <f>F112/E112</f>
        <v>1</v>
      </c>
    </row>
    <row r="113" spans="1:7" ht="12.75">
      <c r="A113" s="64"/>
      <c r="B113" s="19"/>
      <c r="C113" s="19" t="s">
        <v>94</v>
      </c>
      <c r="D113" s="112" t="s">
        <v>26</v>
      </c>
      <c r="E113" s="67">
        <v>78340.75</v>
      </c>
      <c r="F113" s="67">
        <v>78340.75</v>
      </c>
      <c r="G113" s="132">
        <f>F113/E113</f>
        <v>1</v>
      </c>
    </row>
    <row r="114" spans="1:7" ht="12" customHeight="1">
      <c r="A114" s="64"/>
      <c r="B114" s="18">
        <v>90095</v>
      </c>
      <c r="C114" s="19"/>
      <c r="D114" s="6" t="s">
        <v>49</v>
      </c>
      <c r="E114" s="66">
        <f>E115+E116+E117+E118+E119+E120</f>
        <v>2724983</v>
      </c>
      <c r="F114" s="66">
        <f>F115+F116+F117+F118+F119+F120</f>
        <v>2734921.9099999997</v>
      </c>
      <c r="G114" s="117">
        <f>F114/E114</f>
        <v>1.0036473291759984</v>
      </c>
    </row>
    <row r="115" spans="1:9" ht="51">
      <c r="A115" s="64"/>
      <c r="B115" s="17"/>
      <c r="C115" s="19" t="s">
        <v>112</v>
      </c>
      <c r="D115" s="7" t="s">
        <v>67</v>
      </c>
      <c r="E115" s="67">
        <v>500</v>
      </c>
      <c r="F115" s="67">
        <v>746.43</v>
      </c>
      <c r="G115" s="122">
        <f>F115/E115</f>
        <v>1.4928599999999999</v>
      </c>
      <c r="H115" s="12"/>
      <c r="I115" s="12"/>
    </row>
    <row r="116" spans="1:9" ht="12.75">
      <c r="A116" s="64"/>
      <c r="B116" s="17"/>
      <c r="C116" s="19" t="s">
        <v>142</v>
      </c>
      <c r="D116" s="169" t="s">
        <v>143</v>
      </c>
      <c r="E116" s="67">
        <v>0</v>
      </c>
      <c r="F116" s="67">
        <v>7270</v>
      </c>
      <c r="G116" s="122"/>
      <c r="H116" s="12"/>
      <c r="I116" s="12"/>
    </row>
    <row r="117" spans="1:7" ht="21.75" customHeight="1">
      <c r="A117" s="64"/>
      <c r="B117" s="17"/>
      <c r="C117" s="19" t="s">
        <v>97</v>
      </c>
      <c r="D117" s="7" t="s">
        <v>20</v>
      </c>
      <c r="E117" s="67">
        <v>2100000</v>
      </c>
      <c r="F117" s="67">
        <v>2100000</v>
      </c>
      <c r="G117" s="122">
        <f>F117/E117</f>
        <v>1</v>
      </c>
    </row>
    <row r="118" spans="1:7" ht="25.5">
      <c r="A118" s="64"/>
      <c r="B118" s="17"/>
      <c r="C118" s="19" t="s">
        <v>95</v>
      </c>
      <c r="D118" s="7" t="s">
        <v>72</v>
      </c>
      <c r="E118" s="67">
        <v>97600</v>
      </c>
      <c r="F118" s="67">
        <v>85047.76</v>
      </c>
      <c r="G118" s="122">
        <f>F118/E118</f>
        <v>0.8713909836065573</v>
      </c>
    </row>
    <row r="119" spans="1:7" ht="12.75">
      <c r="A119" s="64"/>
      <c r="B119" s="17"/>
      <c r="C119" s="19" t="s">
        <v>94</v>
      </c>
      <c r="D119" s="7" t="s">
        <v>26</v>
      </c>
      <c r="E119" s="67">
        <v>88205.64</v>
      </c>
      <c r="F119" s="67">
        <v>103180.36</v>
      </c>
      <c r="G119" s="122">
        <f>F119/E119</f>
        <v>1.1697705498197168</v>
      </c>
    </row>
    <row r="120" spans="1:7" ht="52.5" customHeight="1" thickBot="1">
      <c r="A120" s="84"/>
      <c r="B120" s="20"/>
      <c r="C120" s="20">
        <v>6298</v>
      </c>
      <c r="D120" s="10" t="s">
        <v>75</v>
      </c>
      <c r="E120" s="68">
        <v>438677.36</v>
      </c>
      <c r="F120" s="68">
        <v>438677.36</v>
      </c>
      <c r="G120" s="118">
        <f>F120/E120</f>
        <v>1</v>
      </c>
    </row>
    <row r="121" spans="1:7" ht="24" customHeight="1">
      <c r="A121" s="171" t="s">
        <v>144</v>
      </c>
      <c r="B121" s="161"/>
      <c r="C121" s="161"/>
      <c r="D121" s="166" t="s">
        <v>145</v>
      </c>
      <c r="E121" s="167">
        <f>E122</f>
        <v>0</v>
      </c>
      <c r="F121" s="167">
        <f>F122</f>
        <v>1599.25</v>
      </c>
      <c r="G121" s="185"/>
    </row>
    <row r="122" spans="1:7" ht="11.25" customHeight="1">
      <c r="A122" s="170"/>
      <c r="B122" s="111" t="s">
        <v>146</v>
      </c>
      <c r="C122" s="111"/>
      <c r="D122" s="47" t="s">
        <v>16</v>
      </c>
      <c r="E122" s="70">
        <f>E123</f>
        <v>0</v>
      </c>
      <c r="F122" s="70">
        <f>F123</f>
        <v>1599.25</v>
      </c>
      <c r="G122" s="131"/>
    </row>
    <row r="123" spans="1:7" ht="51.75" thickBot="1">
      <c r="A123" s="170"/>
      <c r="B123" s="21"/>
      <c r="C123" s="21" t="s">
        <v>147</v>
      </c>
      <c r="D123" s="52" t="s">
        <v>148</v>
      </c>
      <c r="E123" s="204">
        <v>0</v>
      </c>
      <c r="F123" s="204">
        <v>1599.25</v>
      </c>
      <c r="G123" s="205"/>
    </row>
    <row r="124" spans="1:7" ht="12" customHeight="1">
      <c r="A124" s="26">
        <v>926</v>
      </c>
      <c r="B124" s="17"/>
      <c r="C124" s="19"/>
      <c r="D124" s="8" t="s">
        <v>12</v>
      </c>
      <c r="E124" s="65">
        <f>E125+E127</f>
        <v>681550</v>
      </c>
      <c r="F124" s="65">
        <f>F125+F127</f>
        <v>703771.4100000001</v>
      </c>
      <c r="G124" s="119">
        <f>F124/E124</f>
        <v>1.032604225662094</v>
      </c>
    </row>
    <row r="125" spans="1:7" ht="10.5" customHeight="1">
      <c r="A125" s="22"/>
      <c r="B125" s="111" t="s">
        <v>149</v>
      </c>
      <c r="C125" s="111"/>
      <c r="D125" s="47" t="s">
        <v>150</v>
      </c>
      <c r="E125" s="70">
        <f>E126</f>
        <v>0</v>
      </c>
      <c r="F125" s="70">
        <f>F126</f>
        <v>1225.02</v>
      </c>
      <c r="G125" s="131"/>
    </row>
    <row r="126" spans="1:7" ht="48.75" customHeight="1">
      <c r="A126" s="22"/>
      <c r="B126" s="19"/>
      <c r="C126" s="19" t="s">
        <v>147</v>
      </c>
      <c r="D126" s="116" t="s">
        <v>148</v>
      </c>
      <c r="E126" s="211">
        <v>0</v>
      </c>
      <c r="F126" s="211">
        <v>1225.02</v>
      </c>
      <c r="G126" s="212"/>
    </row>
    <row r="127" spans="1:7" ht="11.25" customHeight="1">
      <c r="A127" s="17"/>
      <c r="B127" s="18">
        <v>92604</v>
      </c>
      <c r="C127" s="19"/>
      <c r="D127" s="6" t="s">
        <v>50</v>
      </c>
      <c r="E127" s="66">
        <f>E128+E129+E130+E131</f>
        <v>681550</v>
      </c>
      <c r="F127" s="66">
        <f>F128+F129+F130+F131</f>
        <v>702546.3900000001</v>
      </c>
      <c r="G127" s="117">
        <f aca="true" t="shared" si="6" ref="G127:G132">F127/E127</f>
        <v>1.0308068226835891</v>
      </c>
    </row>
    <row r="128" spans="1:7" ht="21.75" customHeight="1">
      <c r="A128" s="17"/>
      <c r="B128" s="18"/>
      <c r="C128" s="19" t="s">
        <v>97</v>
      </c>
      <c r="D128" s="7" t="s">
        <v>20</v>
      </c>
      <c r="E128" s="75">
        <v>54500</v>
      </c>
      <c r="F128" s="75">
        <v>57214.91</v>
      </c>
      <c r="G128" s="120">
        <f t="shared" si="6"/>
        <v>1.0498148623853212</v>
      </c>
    </row>
    <row r="129" spans="1:7" ht="11.25" customHeight="1">
      <c r="A129" s="17"/>
      <c r="B129" s="18"/>
      <c r="C129" s="19" t="s">
        <v>109</v>
      </c>
      <c r="D129" s="74" t="s">
        <v>17</v>
      </c>
      <c r="E129" s="75">
        <v>598000</v>
      </c>
      <c r="F129" s="75">
        <v>616285.89</v>
      </c>
      <c r="G129" s="120">
        <f t="shared" si="6"/>
        <v>1.0305784113712375</v>
      </c>
    </row>
    <row r="130" spans="1:7" ht="12" customHeight="1">
      <c r="A130" s="17"/>
      <c r="B130" s="18"/>
      <c r="C130" s="19" t="s">
        <v>110</v>
      </c>
      <c r="D130" s="9" t="s">
        <v>45</v>
      </c>
      <c r="E130" s="93">
        <v>50</v>
      </c>
      <c r="F130" s="93">
        <v>17.18</v>
      </c>
      <c r="G130" s="122">
        <f t="shared" si="6"/>
        <v>0.3436</v>
      </c>
    </row>
    <row r="131" spans="1:7" ht="12" customHeight="1" thickBot="1">
      <c r="A131" s="114"/>
      <c r="B131" s="41"/>
      <c r="C131" s="42" t="s">
        <v>94</v>
      </c>
      <c r="D131" s="43" t="s">
        <v>26</v>
      </c>
      <c r="E131" s="98">
        <v>29000</v>
      </c>
      <c r="F131" s="98">
        <v>29028.41</v>
      </c>
      <c r="G131" s="133">
        <f t="shared" si="6"/>
        <v>1.0009796551724137</v>
      </c>
    </row>
    <row r="132" spans="1:7" ht="20.25" customHeight="1" thickBot="1" thickTop="1">
      <c r="A132" s="115"/>
      <c r="B132" s="39" t="s">
        <v>63</v>
      </c>
      <c r="C132" s="44"/>
      <c r="D132" s="40"/>
      <c r="E132" s="99">
        <f>E4+E7+E12+E18+E23+E31+E60+E67+E88+E91+E101+E121+E124</f>
        <v>52022246.93999999</v>
      </c>
      <c r="F132" s="99">
        <f>F4+F7+F12+F18+F23+F31+F60+F67+F88+F91+F101+F121+F124</f>
        <v>55538954.02000001</v>
      </c>
      <c r="G132" s="134">
        <f t="shared" si="6"/>
        <v>1.0676000612594843</v>
      </c>
    </row>
    <row r="133" spans="1:7" ht="13.5" thickTop="1">
      <c r="A133" s="12"/>
      <c r="B133" s="12"/>
      <c r="C133" s="13"/>
      <c r="D133" s="12"/>
      <c r="E133" s="16"/>
      <c r="F133" s="16"/>
      <c r="G133" s="3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37">
      <selection activeCell="H46" sqref="H46"/>
    </sheetView>
  </sheetViews>
  <sheetFormatPr defaultColWidth="9.00390625" defaultRowHeight="12.75"/>
  <cols>
    <col min="1" max="1" width="4.75390625" style="0" customWidth="1"/>
    <col min="2" max="2" width="6.125" style="0" customWidth="1"/>
    <col min="3" max="3" width="4.625" style="0" customWidth="1"/>
    <col min="4" max="4" width="36.875" style="0" customWidth="1"/>
    <col min="5" max="5" width="12.75390625" style="0" customWidth="1"/>
    <col min="6" max="6" width="13.125" style="0" customWidth="1"/>
    <col min="7" max="7" width="8.875" style="25" customWidth="1"/>
    <col min="8" max="8" width="12.00390625" style="0" customWidth="1"/>
  </cols>
  <sheetData>
    <row r="1" ht="18.75" thickBot="1">
      <c r="B1" s="34" t="s">
        <v>62</v>
      </c>
    </row>
    <row r="2" spans="1:7" ht="14.25" thickBot="1" thickTop="1">
      <c r="A2" s="138" t="s">
        <v>14</v>
      </c>
      <c r="B2" s="139" t="s">
        <v>15</v>
      </c>
      <c r="C2" s="140" t="s">
        <v>0</v>
      </c>
      <c r="D2" s="139" t="s">
        <v>1</v>
      </c>
      <c r="E2" s="139" t="s">
        <v>2</v>
      </c>
      <c r="F2" s="139" t="s">
        <v>3</v>
      </c>
      <c r="G2" s="141" t="s">
        <v>4</v>
      </c>
    </row>
    <row r="3" spans="1:7" ht="12.75">
      <c r="A3" s="142" t="s">
        <v>22</v>
      </c>
      <c r="B3" s="142"/>
      <c r="C3" s="142"/>
      <c r="D3" s="143" t="s">
        <v>5</v>
      </c>
      <c r="E3" s="149">
        <f>E4</f>
        <v>5487</v>
      </c>
      <c r="F3" s="149">
        <f>F4</f>
        <v>5485.37</v>
      </c>
      <c r="G3" s="163">
        <f aca="true" t="shared" si="0" ref="G3:G21">F3/E3</f>
        <v>0.9997029342081283</v>
      </c>
    </row>
    <row r="4" spans="1:7" ht="13.5" customHeight="1">
      <c r="A4" s="144"/>
      <c r="B4" s="145" t="s">
        <v>66</v>
      </c>
      <c r="C4" s="145"/>
      <c r="D4" s="146" t="s">
        <v>16</v>
      </c>
      <c r="E4" s="150">
        <f>E5</f>
        <v>5487</v>
      </c>
      <c r="F4" s="150">
        <f>F5</f>
        <v>5485.37</v>
      </c>
      <c r="G4" s="164">
        <f t="shared" si="0"/>
        <v>0.9997029342081283</v>
      </c>
    </row>
    <row r="5" spans="1:7" ht="51.75" thickBot="1">
      <c r="A5" s="147"/>
      <c r="B5" s="147"/>
      <c r="C5" s="177" t="s">
        <v>115</v>
      </c>
      <c r="D5" s="52" t="s">
        <v>53</v>
      </c>
      <c r="E5" s="151">
        <v>5487</v>
      </c>
      <c r="F5" s="151">
        <v>5485.37</v>
      </c>
      <c r="G5" s="165">
        <f t="shared" si="0"/>
        <v>0.9997029342081283</v>
      </c>
    </row>
    <row r="6" spans="1:7" ht="12.75">
      <c r="A6" s="22">
        <v>600</v>
      </c>
      <c r="B6" s="17"/>
      <c r="C6" s="19"/>
      <c r="D6" s="4" t="s">
        <v>6</v>
      </c>
      <c r="E6" s="65">
        <f>E7</f>
        <v>361000</v>
      </c>
      <c r="F6" s="65">
        <f>F7</f>
        <v>344084.76</v>
      </c>
      <c r="G6" s="81">
        <f t="shared" si="0"/>
        <v>0.9531433795013851</v>
      </c>
    </row>
    <row r="7" spans="1:7" ht="12.75" customHeight="1">
      <c r="A7" s="17"/>
      <c r="B7" s="18">
        <v>60014</v>
      </c>
      <c r="C7" s="19"/>
      <c r="D7" s="5" t="s">
        <v>51</v>
      </c>
      <c r="E7" s="66">
        <f>E8</f>
        <v>361000</v>
      </c>
      <c r="F7" s="66">
        <f>F8</f>
        <v>344084.76</v>
      </c>
      <c r="G7" s="77">
        <f t="shared" si="0"/>
        <v>0.9531433795013851</v>
      </c>
    </row>
    <row r="8" spans="1:9" ht="50.25" customHeight="1" thickBot="1">
      <c r="A8" s="17"/>
      <c r="B8" s="17"/>
      <c r="C8" s="19" t="s">
        <v>114</v>
      </c>
      <c r="D8" s="116" t="s">
        <v>68</v>
      </c>
      <c r="E8" s="202">
        <v>361000</v>
      </c>
      <c r="F8" s="202">
        <v>344084.76</v>
      </c>
      <c r="G8" s="203">
        <f t="shared" si="0"/>
        <v>0.9531433795013851</v>
      </c>
      <c r="H8" s="48"/>
      <c r="I8" s="48"/>
    </row>
    <row r="9" spans="1:7" ht="11.25" customHeight="1">
      <c r="A9" s="26">
        <v>750</v>
      </c>
      <c r="B9" s="27"/>
      <c r="C9" s="28"/>
      <c r="D9" s="29" t="s">
        <v>8</v>
      </c>
      <c r="E9" s="69">
        <f>E10</f>
        <v>210756</v>
      </c>
      <c r="F9" s="69">
        <f>F10</f>
        <v>210756</v>
      </c>
      <c r="G9" s="76">
        <f t="shared" si="0"/>
        <v>1</v>
      </c>
    </row>
    <row r="10" spans="1:7" ht="12.75">
      <c r="A10" s="17"/>
      <c r="B10" s="18">
        <v>75011</v>
      </c>
      <c r="C10" s="19"/>
      <c r="D10" s="5" t="s">
        <v>52</v>
      </c>
      <c r="E10" s="66">
        <f>E11</f>
        <v>210756</v>
      </c>
      <c r="F10" s="66">
        <f>F11</f>
        <v>210756</v>
      </c>
      <c r="G10" s="77">
        <f t="shared" si="0"/>
        <v>1</v>
      </c>
    </row>
    <row r="11" spans="1:7" ht="51" customHeight="1" thickBot="1">
      <c r="A11" s="17"/>
      <c r="B11" s="18"/>
      <c r="C11" s="19" t="s">
        <v>115</v>
      </c>
      <c r="D11" s="116" t="s">
        <v>53</v>
      </c>
      <c r="E11" s="67">
        <v>210756</v>
      </c>
      <c r="F11" s="67">
        <v>210756</v>
      </c>
      <c r="G11" s="80">
        <f t="shared" si="0"/>
        <v>1</v>
      </c>
    </row>
    <row r="12" spans="1:7" ht="51" customHeight="1">
      <c r="A12" s="26">
        <v>751</v>
      </c>
      <c r="B12" s="27"/>
      <c r="C12" s="28"/>
      <c r="D12" s="58" t="s">
        <v>54</v>
      </c>
      <c r="E12" s="69">
        <f>E13+E15</f>
        <v>38418</v>
      </c>
      <c r="F12" s="69">
        <f>F13+F15</f>
        <v>37866.24</v>
      </c>
      <c r="G12" s="76">
        <f t="shared" si="0"/>
        <v>0.9856379821958456</v>
      </c>
    </row>
    <row r="13" spans="1:7" ht="24" customHeight="1">
      <c r="A13" s="17"/>
      <c r="B13" s="18">
        <v>75101</v>
      </c>
      <c r="C13" s="19"/>
      <c r="D13" s="6" t="s">
        <v>55</v>
      </c>
      <c r="E13" s="66">
        <f>E14</f>
        <v>4945</v>
      </c>
      <c r="F13" s="66">
        <f>F14</f>
        <v>4945</v>
      </c>
      <c r="G13" s="77">
        <f t="shared" si="0"/>
        <v>1</v>
      </c>
    </row>
    <row r="14" spans="1:7" ht="49.5" customHeight="1">
      <c r="A14" s="17"/>
      <c r="B14" s="17"/>
      <c r="C14" s="19" t="s">
        <v>115</v>
      </c>
      <c r="D14" s="116" t="s">
        <v>53</v>
      </c>
      <c r="E14" s="67">
        <v>4945</v>
      </c>
      <c r="F14" s="67">
        <v>4945</v>
      </c>
      <c r="G14" s="78">
        <f t="shared" si="0"/>
        <v>1</v>
      </c>
    </row>
    <row r="15" spans="1:7" ht="14.25" customHeight="1">
      <c r="A15" s="17"/>
      <c r="B15" s="46">
        <v>75108</v>
      </c>
      <c r="C15" s="111"/>
      <c r="D15" s="137" t="s">
        <v>151</v>
      </c>
      <c r="E15" s="70">
        <f>E16</f>
        <v>33473</v>
      </c>
      <c r="F15" s="70">
        <f>F16</f>
        <v>32921.24</v>
      </c>
      <c r="G15" s="172">
        <f t="shared" si="0"/>
        <v>0.9835162668419323</v>
      </c>
    </row>
    <row r="16" spans="1:7" ht="51" customHeight="1" thickBot="1">
      <c r="A16" s="17"/>
      <c r="B16" s="17"/>
      <c r="C16" s="19" t="s">
        <v>115</v>
      </c>
      <c r="D16" s="116" t="s">
        <v>53</v>
      </c>
      <c r="E16" s="67">
        <v>33473</v>
      </c>
      <c r="F16" s="67">
        <v>32921.24</v>
      </c>
      <c r="G16" s="78">
        <f t="shared" si="0"/>
        <v>0.9835162668419323</v>
      </c>
    </row>
    <row r="17" spans="1:7" ht="25.5">
      <c r="A17" s="26">
        <v>754</v>
      </c>
      <c r="B17" s="27"/>
      <c r="C17" s="28"/>
      <c r="D17" s="31" t="s">
        <v>56</v>
      </c>
      <c r="E17" s="69">
        <f>E18</f>
        <v>1000</v>
      </c>
      <c r="F17" s="69">
        <f>F19</f>
        <v>1000</v>
      </c>
      <c r="G17" s="76">
        <f t="shared" si="0"/>
        <v>1</v>
      </c>
    </row>
    <row r="18" spans="1:7" ht="12.75">
      <c r="A18" s="17"/>
      <c r="B18" s="18">
        <v>75414</v>
      </c>
      <c r="C18" s="19"/>
      <c r="D18" s="5" t="s">
        <v>57</v>
      </c>
      <c r="E18" s="66">
        <f>E19</f>
        <v>1000</v>
      </c>
      <c r="F18" s="66">
        <f>F19</f>
        <v>1000</v>
      </c>
      <c r="G18" s="77">
        <f t="shared" si="0"/>
        <v>1</v>
      </c>
    </row>
    <row r="19" spans="1:7" ht="51.75" thickBot="1">
      <c r="A19" s="20"/>
      <c r="B19" s="20"/>
      <c r="C19" s="21" t="s">
        <v>115</v>
      </c>
      <c r="D19" s="10" t="s">
        <v>53</v>
      </c>
      <c r="E19" s="68">
        <v>1000</v>
      </c>
      <c r="F19" s="68">
        <v>1000</v>
      </c>
      <c r="G19" s="79">
        <f t="shared" si="0"/>
        <v>1</v>
      </c>
    </row>
    <row r="20" spans="1:7" ht="12.75">
      <c r="A20" s="26">
        <v>801</v>
      </c>
      <c r="B20" s="27"/>
      <c r="C20" s="28"/>
      <c r="D20" s="29" t="s">
        <v>58</v>
      </c>
      <c r="E20" s="69">
        <f>E21+E23</f>
        <v>86939</v>
      </c>
      <c r="F20" s="69">
        <f>F21+F23</f>
        <v>69052.19</v>
      </c>
      <c r="G20" s="76">
        <f t="shared" si="0"/>
        <v>0.7942602284360298</v>
      </c>
    </row>
    <row r="21" spans="1:7" ht="12.75">
      <c r="A21" s="22"/>
      <c r="B21" s="18">
        <v>80101</v>
      </c>
      <c r="C21" s="19"/>
      <c r="D21" s="6" t="s">
        <v>69</v>
      </c>
      <c r="E21" s="66">
        <f>E22</f>
        <v>32422</v>
      </c>
      <c r="F21" s="66">
        <f>F22</f>
        <v>14536.14</v>
      </c>
      <c r="G21" s="77">
        <f t="shared" si="0"/>
        <v>0.4483418666337672</v>
      </c>
    </row>
    <row r="22" spans="1:7" ht="38.25">
      <c r="A22" s="17"/>
      <c r="B22" s="2"/>
      <c r="C22" s="173" t="s">
        <v>116</v>
      </c>
      <c r="D22" s="174" t="s">
        <v>125</v>
      </c>
      <c r="E22" s="175">
        <v>32422</v>
      </c>
      <c r="F22" s="175">
        <v>14536.14</v>
      </c>
      <c r="G22" s="129">
        <f>F21/E21</f>
        <v>0.4483418666337672</v>
      </c>
    </row>
    <row r="23" spans="1:7" ht="16.5" customHeight="1">
      <c r="A23" s="17"/>
      <c r="B23" s="176">
        <v>80195</v>
      </c>
      <c r="C23" s="157"/>
      <c r="D23" s="158" t="s">
        <v>16</v>
      </c>
      <c r="E23" s="159">
        <f>E24</f>
        <v>54517</v>
      </c>
      <c r="F23" s="159">
        <f>F24</f>
        <v>54516.05</v>
      </c>
      <c r="G23" s="160">
        <f aca="true" t="shared" si="1" ref="G23:G45">F23/E23</f>
        <v>0.9999825742428967</v>
      </c>
    </row>
    <row r="24" spans="1:7" ht="39" customHeight="1" thickBot="1">
      <c r="A24" s="20"/>
      <c r="B24" s="3"/>
      <c r="C24" s="32" t="s">
        <v>116</v>
      </c>
      <c r="D24" s="33" t="s">
        <v>125</v>
      </c>
      <c r="E24" s="152">
        <v>54517</v>
      </c>
      <c r="F24" s="152">
        <v>54516.05</v>
      </c>
      <c r="G24" s="125">
        <f t="shared" si="1"/>
        <v>0.9999825742428967</v>
      </c>
    </row>
    <row r="25" spans="1:7" ht="12.75">
      <c r="A25" s="161" t="s">
        <v>134</v>
      </c>
      <c r="B25" s="162"/>
      <c r="C25" s="153"/>
      <c r="D25" s="154" t="s">
        <v>135</v>
      </c>
      <c r="E25" s="155">
        <f>E26</f>
        <v>110</v>
      </c>
      <c r="F25" s="155">
        <f>F27</f>
        <v>110</v>
      </c>
      <c r="G25" s="156">
        <f t="shared" si="1"/>
        <v>1</v>
      </c>
    </row>
    <row r="26" spans="1:7" ht="13.5" thickBot="1">
      <c r="A26" s="196"/>
      <c r="B26" s="197" t="s">
        <v>136</v>
      </c>
      <c r="C26" s="198"/>
      <c r="D26" s="199" t="s">
        <v>16</v>
      </c>
      <c r="E26" s="200">
        <f>E27</f>
        <v>110</v>
      </c>
      <c r="F26" s="200">
        <f>F27</f>
        <v>110</v>
      </c>
      <c r="G26" s="201">
        <f t="shared" si="1"/>
        <v>1</v>
      </c>
    </row>
    <row r="27" spans="1:7" ht="51.75" thickBot="1">
      <c r="A27" s="213"/>
      <c r="B27" s="214"/>
      <c r="C27" s="215" t="s">
        <v>115</v>
      </c>
      <c r="D27" s="216" t="s">
        <v>53</v>
      </c>
      <c r="E27" s="217">
        <v>110</v>
      </c>
      <c r="F27" s="217">
        <v>110</v>
      </c>
      <c r="G27" s="218">
        <f t="shared" si="1"/>
        <v>1</v>
      </c>
    </row>
    <row r="28" spans="1:7" ht="15" customHeight="1">
      <c r="A28" s="26">
        <v>852</v>
      </c>
      <c r="B28" s="17"/>
      <c r="C28" s="19"/>
      <c r="D28" s="8" t="s">
        <v>120</v>
      </c>
      <c r="E28" s="65">
        <f>E29+E31+E33+E36+E38+E40</f>
        <v>9596580</v>
      </c>
      <c r="F28" s="65">
        <f>F29+F31+F33+F36+F38+F40</f>
        <v>9561448.1</v>
      </c>
      <c r="G28" s="81">
        <f t="shared" si="1"/>
        <v>0.9963391228958649</v>
      </c>
    </row>
    <row r="29" spans="1:7" ht="36.75" customHeight="1">
      <c r="A29" s="17"/>
      <c r="B29" s="18">
        <v>85212</v>
      </c>
      <c r="C29" s="19"/>
      <c r="D29" s="6" t="s">
        <v>78</v>
      </c>
      <c r="E29" s="66">
        <f>E30</f>
        <v>8190000</v>
      </c>
      <c r="F29" s="66">
        <f>F30</f>
        <v>8158040.11</v>
      </c>
      <c r="G29" s="77">
        <f t="shared" si="1"/>
        <v>0.9960976935286936</v>
      </c>
    </row>
    <row r="30" spans="1:7" ht="51">
      <c r="A30" s="17"/>
      <c r="B30" s="17"/>
      <c r="C30" s="19" t="s">
        <v>115</v>
      </c>
      <c r="D30" s="7" t="s">
        <v>53</v>
      </c>
      <c r="E30" s="67">
        <v>8190000</v>
      </c>
      <c r="F30" s="67">
        <v>8158040.11</v>
      </c>
      <c r="G30" s="78">
        <f t="shared" si="1"/>
        <v>0.9960976935286936</v>
      </c>
    </row>
    <row r="31" spans="1:7" ht="41.25" customHeight="1">
      <c r="A31" s="17"/>
      <c r="B31" s="18">
        <v>85213</v>
      </c>
      <c r="C31" s="19"/>
      <c r="D31" s="6" t="s">
        <v>77</v>
      </c>
      <c r="E31" s="66">
        <f>E32</f>
        <v>53000</v>
      </c>
      <c r="F31" s="66">
        <f>F32</f>
        <v>52221.52</v>
      </c>
      <c r="G31" s="77">
        <f t="shared" si="1"/>
        <v>0.9853116981132075</v>
      </c>
    </row>
    <row r="32" spans="1:7" ht="48.75" customHeight="1">
      <c r="A32" s="17"/>
      <c r="B32" s="17"/>
      <c r="C32" s="19" t="s">
        <v>115</v>
      </c>
      <c r="D32" s="7" t="s">
        <v>53</v>
      </c>
      <c r="E32" s="67">
        <v>53000</v>
      </c>
      <c r="F32" s="67">
        <v>52221.52</v>
      </c>
      <c r="G32" s="78">
        <f t="shared" si="1"/>
        <v>0.9853116981132075</v>
      </c>
    </row>
    <row r="33" spans="1:7" ht="25.5">
      <c r="A33" s="17"/>
      <c r="B33" s="18">
        <v>85214</v>
      </c>
      <c r="C33" s="19"/>
      <c r="D33" s="6" t="s">
        <v>76</v>
      </c>
      <c r="E33" s="66">
        <f>E34+E35</f>
        <v>646500</v>
      </c>
      <c r="F33" s="66">
        <f>F34+F35</f>
        <v>644833.37</v>
      </c>
      <c r="G33" s="77">
        <f t="shared" si="1"/>
        <v>0.9974220726991493</v>
      </c>
    </row>
    <row r="34" spans="1:7" ht="48.75" customHeight="1">
      <c r="A34" s="17"/>
      <c r="B34" s="17"/>
      <c r="C34" s="19" t="s">
        <v>115</v>
      </c>
      <c r="D34" s="7" t="s">
        <v>53</v>
      </c>
      <c r="E34" s="67">
        <v>466500</v>
      </c>
      <c r="F34" s="67">
        <v>464834.69</v>
      </c>
      <c r="G34" s="78">
        <f t="shared" si="1"/>
        <v>0.9964302036441587</v>
      </c>
    </row>
    <row r="35" spans="1:7" ht="37.5" customHeight="1">
      <c r="A35" s="17"/>
      <c r="B35" s="17"/>
      <c r="C35" s="19" t="s">
        <v>116</v>
      </c>
      <c r="D35" s="7" t="s">
        <v>125</v>
      </c>
      <c r="E35" s="67">
        <v>180000</v>
      </c>
      <c r="F35" s="67">
        <v>179998.68</v>
      </c>
      <c r="G35" s="78">
        <f t="shared" si="1"/>
        <v>0.9999926666666666</v>
      </c>
    </row>
    <row r="36" spans="1:7" ht="12.75">
      <c r="A36" s="17"/>
      <c r="B36" s="18">
        <v>85219</v>
      </c>
      <c r="C36" s="19"/>
      <c r="D36" s="6" t="s">
        <v>61</v>
      </c>
      <c r="E36" s="66">
        <f>E37</f>
        <v>521000</v>
      </c>
      <c r="F36" s="66">
        <f>F37</f>
        <v>521000</v>
      </c>
      <c r="G36" s="77">
        <f t="shared" si="1"/>
        <v>1</v>
      </c>
    </row>
    <row r="37" spans="1:7" ht="38.25">
      <c r="A37" s="17"/>
      <c r="B37" s="17"/>
      <c r="C37" s="19" t="s">
        <v>116</v>
      </c>
      <c r="D37" s="7" t="s">
        <v>125</v>
      </c>
      <c r="E37" s="67">
        <v>521000</v>
      </c>
      <c r="F37" s="67">
        <v>521000</v>
      </c>
      <c r="G37" s="78">
        <f t="shared" si="1"/>
        <v>1</v>
      </c>
    </row>
    <row r="38" spans="1:7" ht="25.5">
      <c r="A38" s="17"/>
      <c r="B38" s="18">
        <v>85228</v>
      </c>
      <c r="C38" s="19"/>
      <c r="D38" s="6" t="s">
        <v>60</v>
      </c>
      <c r="E38" s="66">
        <f>E39</f>
        <v>46080</v>
      </c>
      <c r="F38" s="66">
        <f>F39</f>
        <v>45353.1</v>
      </c>
      <c r="G38" s="78">
        <f t="shared" si="1"/>
        <v>0.9842252604166666</v>
      </c>
    </row>
    <row r="39" spans="1:7" ht="51">
      <c r="A39" s="17"/>
      <c r="B39" s="18"/>
      <c r="C39" s="19" t="s">
        <v>115</v>
      </c>
      <c r="D39" s="7" t="s">
        <v>53</v>
      </c>
      <c r="E39" s="67">
        <v>46080</v>
      </c>
      <c r="F39" s="67">
        <v>45353.1</v>
      </c>
      <c r="G39" s="78">
        <f t="shared" si="1"/>
        <v>0.9842252604166666</v>
      </c>
    </row>
    <row r="40" spans="1:7" ht="11.25" customHeight="1">
      <c r="A40" s="17"/>
      <c r="B40" s="18">
        <v>85295</v>
      </c>
      <c r="C40" s="19"/>
      <c r="D40" s="6" t="s">
        <v>16</v>
      </c>
      <c r="E40" s="66">
        <f>E41</f>
        <v>140000</v>
      </c>
      <c r="F40" s="66">
        <f>F41</f>
        <v>140000</v>
      </c>
      <c r="G40" s="77">
        <f t="shared" si="1"/>
        <v>1</v>
      </c>
    </row>
    <row r="41" spans="1:7" ht="39" customHeight="1" thickBot="1">
      <c r="A41" s="20"/>
      <c r="B41" s="20"/>
      <c r="C41" s="21" t="s">
        <v>116</v>
      </c>
      <c r="D41" s="52" t="s">
        <v>119</v>
      </c>
      <c r="E41" s="68">
        <v>140000</v>
      </c>
      <c r="F41" s="68">
        <v>140000</v>
      </c>
      <c r="G41" s="79">
        <f t="shared" si="1"/>
        <v>1</v>
      </c>
    </row>
    <row r="42" spans="1:7" ht="15.75" customHeight="1">
      <c r="A42" s="26">
        <v>854</v>
      </c>
      <c r="B42" s="26"/>
      <c r="C42" s="57"/>
      <c r="D42" s="31" t="s">
        <v>117</v>
      </c>
      <c r="E42" s="69">
        <f>E43</f>
        <v>285577</v>
      </c>
      <c r="F42" s="69">
        <f>F43</f>
        <v>270204.98</v>
      </c>
      <c r="G42" s="76">
        <f t="shared" si="1"/>
        <v>0.946172065677558</v>
      </c>
    </row>
    <row r="43" spans="1:7" ht="12.75">
      <c r="A43" s="17"/>
      <c r="B43" s="18">
        <v>85415</v>
      </c>
      <c r="C43" s="24"/>
      <c r="D43" s="6" t="s">
        <v>118</v>
      </c>
      <c r="E43" s="66">
        <f>E44</f>
        <v>285577</v>
      </c>
      <c r="F43" s="66">
        <f>F44</f>
        <v>270204.98</v>
      </c>
      <c r="G43" s="77">
        <f t="shared" si="1"/>
        <v>0.946172065677558</v>
      </c>
    </row>
    <row r="44" spans="1:7" ht="37.5" customHeight="1" thickBot="1">
      <c r="A44" s="20"/>
      <c r="B44" s="20"/>
      <c r="C44" s="21" t="s">
        <v>116</v>
      </c>
      <c r="D44" s="52" t="s">
        <v>125</v>
      </c>
      <c r="E44" s="71">
        <v>285577</v>
      </c>
      <c r="F44" s="71">
        <v>270204.98</v>
      </c>
      <c r="G44" s="79">
        <f t="shared" si="1"/>
        <v>0.946172065677558</v>
      </c>
    </row>
    <row r="45" spans="1:7" ht="17.25" customHeight="1" thickBot="1">
      <c r="A45" s="53"/>
      <c r="B45" s="54" t="s">
        <v>64</v>
      </c>
      <c r="C45" s="55"/>
      <c r="D45" s="56"/>
      <c r="E45" s="72">
        <f>E3+E6+E9+E12+E17+E20+E25+E28+E42</f>
        <v>10585867</v>
      </c>
      <c r="F45" s="72">
        <f>F3+F6+F9+F12+F17+F20+F25+F28+F42</f>
        <v>10500007.64</v>
      </c>
      <c r="G45" s="82">
        <f t="shared" si="1"/>
        <v>0.9918892462941392</v>
      </c>
    </row>
    <row r="46" spans="1:7" ht="18" customHeight="1" thickBot="1">
      <c r="A46" s="14"/>
      <c r="B46" s="15" t="s">
        <v>65</v>
      </c>
      <c r="C46" s="14"/>
      <c r="D46" s="14"/>
      <c r="E46" s="73">
        <v>62608113.94</v>
      </c>
      <c r="F46" s="73">
        <v>66038961.66</v>
      </c>
      <c r="G46" s="83">
        <f>F46/E46</f>
        <v>1.0547987713427676</v>
      </c>
    </row>
    <row r="53" spans="3:8" ht="12.75">
      <c r="C53" s="12"/>
      <c r="D53" s="49"/>
      <c r="E53" s="49"/>
      <c r="F53" s="50"/>
      <c r="G53" s="51"/>
      <c r="H53" s="12"/>
    </row>
    <row r="54" spans="3:8" ht="12.75">
      <c r="C54" s="12"/>
      <c r="D54" s="12"/>
      <c r="E54" s="12"/>
      <c r="F54" s="12"/>
      <c r="G54" s="51"/>
      <c r="H54" s="12"/>
    </row>
    <row r="55" ht="12.75">
      <c r="H55" s="219"/>
    </row>
  </sheetData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2008-03-14T09:20:44Z</cp:lastPrinted>
  <dcterms:created xsi:type="dcterms:W3CDTF">2002-08-09T09:29:35Z</dcterms:created>
  <dcterms:modified xsi:type="dcterms:W3CDTF">2008-04-18T09:16:20Z</dcterms:modified>
  <cp:category/>
  <cp:version/>
  <cp:contentType/>
  <cp:contentStatus/>
</cp:coreProperties>
</file>