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dochody" sheetId="1" r:id="rId1"/>
  </sheets>
  <definedNames>
    <definedName name="_xlnm.Print_Area" localSheetId="0">'dochody'!$A$1:$K$224</definedName>
    <definedName name="_xlnm.Print_Titles" localSheetId="0">'dochody'!$7:$7</definedName>
  </definedNames>
  <calcPr fullCalcOnLoad="1"/>
</workbook>
</file>

<file path=xl/sharedStrings.xml><?xml version="1.0" encoding="utf-8"?>
<sst xmlns="http://schemas.openxmlformats.org/spreadsheetml/2006/main" count="381" uniqueCount="184">
  <si>
    <t>Treść</t>
  </si>
  <si>
    <t>Plan</t>
  </si>
  <si>
    <t>Wykonanie</t>
  </si>
  <si>
    <t>%</t>
  </si>
  <si>
    <t>ROLNICTWO I ŁOWIECTWO</t>
  </si>
  <si>
    <t>TRANSPORT I ŁĄCZNOŚĆ</t>
  </si>
  <si>
    <t>GOSPODARKA MIESZKANIOWA</t>
  </si>
  <si>
    <t>ADMINISTRACJA PUBLICZNA</t>
  </si>
  <si>
    <t>RÓŻNE ROZLICZENIA</t>
  </si>
  <si>
    <t>GOSPODARKA KOMUNALNA I OCHRONA ŚRODOWISKA</t>
  </si>
  <si>
    <t>Dział</t>
  </si>
  <si>
    <t>Wpływy z usług</t>
  </si>
  <si>
    <t>010</t>
  </si>
  <si>
    <t>Wpływy z różnych dochodów</t>
  </si>
  <si>
    <t>Wpływy z opłaty targowej</t>
  </si>
  <si>
    <t>Wpływy z opłaty skarbowej</t>
  </si>
  <si>
    <t>URZĘDY NACZELNYCH ORGANÓW WŁADZY PAŃSTWOWEJ, KONTROLI I OCHRONY PRAWA ORAZ SĄDOWNICTWA</t>
  </si>
  <si>
    <t>OŚWIATA I WYCHOWANIE</t>
  </si>
  <si>
    <t>Dotacje celowe otrzymane z powiatu na zadania bieżące realizowane na podstawie porozumień (umów) między jednostkami samorządu terytorialnego</t>
  </si>
  <si>
    <t>DZIAŁALNOŚĆ USŁUGOWA</t>
  </si>
  <si>
    <t>Dochody jednostek samorządu terytorialnego związane z realizacją zadań z zakresu administracji rządowej oraz innych zadań zleconych ustawami</t>
  </si>
  <si>
    <t xml:space="preserve"> </t>
  </si>
  <si>
    <t>EDUKACYJNA OPIEKA WYCHOWAWCZA</t>
  </si>
  <si>
    <t>POMOC SPOŁECZNA</t>
  </si>
  <si>
    <t>Wpływy z różnych opłat</t>
  </si>
  <si>
    <t>Wpływy z tytułu przekształcenia prawa użytkowania wieczystego przysługującego osobom fizycznym w prawo własności</t>
  </si>
  <si>
    <t>921</t>
  </si>
  <si>
    <t>KULTURA I OCHRONA DZIEDZICTWA NARODOWEGO</t>
  </si>
  <si>
    <t>DOCHODY OD OSÓB PRAWNYCH, OD OSÓB FIZYCZNYCH I INNYCH JEDNOSTEK NIEPOSIADAJĄCYCH OSOBOWOŚCI PRAWNEJ ORAZ WYDATKI ZWIĄZANE Z ICH POBOREM</t>
  </si>
  <si>
    <t>Wpłaty z tytułu odpłatnego nabycia prawa własności oraz prawa użytkowania wieczystego nieruchomości</t>
  </si>
  <si>
    <t>Subwencje ogólne z budżetu państwa</t>
  </si>
  <si>
    <t>BEZPIECZEŃSTWO PUBLICZNE I OCHRONA PRZECIWPOŻAROWA</t>
  </si>
  <si>
    <t>Rozdział</t>
  </si>
  <si>
    <t>§</t>
  </si>
  <si>
    <t>01095</t>
  </si>
  <si>
    <t>Pozostała działalność</t>
  </si>
  <si>
    <t>2010</t>
  </si>
  <si>
    <t>Drogi publiczne powiatowe</t>
  </si>
  <si>
    <t>2320</t>
  </si>
  <si>
    <t>0960</t>
  </si>
  <si>
    <t>0750</t>
  </si>
  <si>
    <t>0760</t>
  </si>
  <si>
    <t>0770</t>
  </si>
  <si>
    <t>Urzędy wojewódzkie</t>
  </si>
  <si>
    <t>2360</t>
  </si>
  <si>
    <t>Urzędy gmin (miast i miast na prawach powiatu)</t>
  </si>
  <si>
    <t>0970</t>
  </si>
  <si>
    <t>Urzędy naczelnych organów władzy państwowej, kontroli i ochrony prawa</t>
  </si>
  <si>
    <t>0570</t>
  </si>
  <si>
    <t>Wpływy z podatku dochodowego od osób fizycznych</t>
  </si>
  <si>
    <t>0350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</si>
  <si>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</si>
  <si>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</si>
  <si>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</si>
  <si>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</si>
  <si>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</si>
  <si>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</si>
  <si>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 xml:space="preserve">Wpływy z podatku rolnego, podatku leśnego, podatku od spadków i darowizn, podatku od czynności cywilnoprawnych oraz podatków i opłat lokalnych od osób fizycznych     </t>
  </si>
  <si>
    <t>0360</t>
  </si>
  <si>
    <t>0370</t>
  </si>
  <si>
    <t>0430</t>
  </si>
  <si>
    <t>Wpływy z innych opłat stanowiących dochody jednostek samorządu terytorialnego na podstawie ustaw</t>
  </si>
  <si>
    <t>0410</t>
  </si>
  <si>
    <t>Wpływy z opłat za zezwolenia na  sprzedaż napojów alkoholowych</t>
  </si>
  <si>
    <t>0480</t>
  </si>
  <si>
    <t>0490</t>
  </si>
  <si>
    <t>Wpływy z innych lokalnych opłat pobieranych przez jednostki samorządu terytorialnego na podstawie odrębnych ustaw</t>
  </si>
  <si>
    <t xml:space="preserve">Udziały gmin w podatkach stanowiących dochód budżetu państwa </t>
  </si>
  <si>
    <t>0010</t>
  </si>
  <si>
    <t>0020</t>
  </si>
  <si>
    <t>Część oświatowa subwencji ogólnej dla jednostek samorządu terytorialnego</t>
  </si>
  <si>
    <t>2920</t>
  </si>
  <si>
    <t>0690</t>
  </si>
  <si>
    <t>0910</t>
  </si>
  <si>
    <t>Różne rozliczenia finansowe</t>
  </si>
  <si>
    <t>0920</t>
  </si>
  <si>
    <t>Szkoły podstawowe</t>
  </si>
  <si>
    <t>0830</t>
  </si>
  <si>
    <t>Przedszkola</t>
  </si>
  <si>
    <t>2030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</si>
  <si>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</si>
  <si>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</si>
  <si>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</si>
  <si>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</si>
  <si>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</si>
  <si>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Pomoc materialna dla uczniów</t>
  </si>
  <si>
    <t>Gospodarka ściekowa i ochrona wód</t>
  </si>
  <si>
    <t>92105</t>
  </si>
  <si>
    <t>Pozostałe zadania w zakresie kultury</t>
  </si>
  <si>
    <t>Instytucje kultury fizycznej</t>
  </si>
  <si>
    <t>Dochody bieżące</t>
  </si>
  <si>
    <t>Dochody majątkowe</t>
  </si>
  <si>
    <t>Dochody ogółem</t>
  </si>
  <si>
    <t>2710</t>
  </si>
  <si>
    <t>92118</t>
  </si>
  <si>
    <t>Muzea</t>
  </si>
  <si>
    <t>OCHRONA ZDROWIA</t>
  </si>
  <si>
    <t>Oddziały przedszkolne w szkołach podstawowych</t>
  </si>
  <si>
    <t>Dotacja celowa otrzymana z tytułu pomocy finansowej udzielanej między jednostkami samorządu terytorialnego na dofinansowanie własnych zadań bieżących</t>
  </si>
  <si>
    <t>w tym :</t>
  </si>
  <si>
    <t>Dodatki mieszkaniowe</t>
  </si>
  <si>
    <t>Przeciwdziałanie alkoholizmowi</t>
  </si>
  <si>
    <t>Gospodarka odpadami</t>
  </si>
  <si>
    <t>Lokalny transport zbiorowy</t>
  </si>
  <si>
    <t>Wpływy i wydatki związane z gromadzeniem środków z opłat i kar za korzystanie ze środowiska</t>
  </si>
  <si>
    <t>0550</t>
  </si>
  <si>
    <t>Wpływy z opłat z tytułu użytkowania wieczystego nieruchomości</t>
  </si>
  <si>
    <t>Część równoważąca subwencji ogólnej dla gmin</t>
  </si>
  <si>
    <t>Świadczenie wychowawcze</t>
  </si>
  <si>
    <t>2060</t>
  </si>
  <si>
    <t>Wpływy z najmu i dzierżawy składników majątkowych Skarbu Państwa 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</si>
  <si>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(związkom gmin, związkom powiatowo-gminnym) ustawami</t>
  </si>
  <si>
    <t>Gospodarka gruntami i nieruchomościami</t>
  </si>
  <si>
    <t>Towarzystwa Budownictwa Społecznego</t>
  </si>
  <si>
    <t>Dotacje celowe otrzymane z budżetu państwa na realizację zadań bieżących z zakresu administracji rządowej oraz innych zadań zleconych gminie (związkom gmin,związkom powiatowo-gminnym) ustawami</t>
  </si>
  <si>
    <t>Straż gminna ( miejska)</t>
  </si>
  <si>
    <t>Wpływy z tytułu grzywien, mandatów i innych kar pieniężnych od osób fizycznych</t>
  </si>
  <si>
    <t>Wpływy z podatku od działalności gospodarczej osób fizycznych, opłacanego w formie karty podatkowej</t>
  </si>
  <si>
    <t>Wpływy z odsetek od nieterminowych wpłat z tytułu podatków i opłat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</si>
  <si>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</si>
  <si>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</si>
  <si>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</si>
  <si>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</si>
  <si>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</si>
  <si>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pozostałych odsetek</t>
  </si>
  <si>
    <t>Wpływy z podatku od spadków i darowizn</t>
  </si>
  <si>
    <t>Wpływy z opłaty od posiadania psów</t>
  </si>
  <si>
    <t xml:space="preserve">Dotacje celowe otrzymane z budżetu państwa na realizację własnych zadań bieżących gmin (związków gmin, związków powiatowo-gminnych) </t>
  </si>
  <si>
    <t>Wpływy z otrzymanych spadków, zapisów i darowizn w postaci pieniężnej</t>
  </si>
  <si>
    <t>KULTURA FIZYCZNA</t>
  </si>
  <si>
    <t>6680</t>
  </si>
  <si>
    <t>Wpłata środków finansowych z niewykorzystanych w terminie wydatków, które nie wygasają z upływem roku budżetowego</t>
  </si>
  <si>
    <t>6207</t>
  </si>
  <si>
    <t>Dotacje celowe w ramach programów finansowanych z udziałem środków europejskich oraz środków, o których mowa w art.5 ust.1 pkt 3 oraz ust.3 pkt  5 i 6 ustawy, lub płatności w ramach budżetu środków europejskich, z wyłączeniem dochodów klasyfikowanych w paragrafie 625</t>
  </si>
  <si>
    <t>Oświetlenie ulic, placów i dróg</t>
  </si>
  <si>
    <t>0940</t>
  </si>
  <si>
    <t>Wpływy z rozliczeń/zwrotów z lat ubiegłych</t>
  </si>
  <si>
    <t>Wspólna obsługa jednostek samorządu terytorialnego</t>
  </si>
  <si>
    <t>0640</t>
  </si>
  <si>
    <t>Wpływy z tytułu kosztow egzekucyjnych, opłaty komorniczej i kosztow upomnień W paragrafie tym ujmuje się rownież wpływy z tytułu zwrotu kosztow egzekucyjnych, opłaty komorniczej oraz kosztow upomnień</t>
  </si>
  <si>
    <t>Wpływy z podatku dochodowego od osób prawnych</t>
  </si>
  <si>
    <t>Realizacja zadań wymagających stosowania specjalnej organizacji nauki i metod pracy dla dzieci w przedszkolach, oddziałach przedszkolnych w szkołach podstawowych i innych formach wychowania przedszkolnego</t>
  </si>
  <si>
    <t>Pomoc w zakresie dożywiania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</si>
  <si>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</si>
  <si>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</si>
  <si>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Świadczenia rodzinne, świadczenie z funduszu alimentacyjnego oraz składki na ubezpieczenia emerytalne i rentowe z ubezpieczenia społecznego</t>
  </si>
  <si>
    <t>Karta Dużej Rodziny</t>
  </si>
  <si>
    <t>Tworzenie i funkcjonowanie żłobków</t>
  </si>
  <si>
    <t>92116</t>
  </si>
  <si>
    <t>Biblioteki</t>
  </si>
  <si>
    <t xml:space="preserve">                     DOCHODY RAZEM</t>
  </si>
  <si>
    <t>0470</t>
  </si>
  <si>
    <t>Wpływy z opłat za trwały zarząd, użytkowanie i służebności</t>
  </si>
  <si>
    <t>2400</t>
  </si>
  <si>
    <t>Wpływy do budżetu pozostałości środków finansowych gromadzonych na wydzielonym rachunku jednostki budżetowej</t>
  </si>
  <si>
    <t>Drogi publiczne gminne</t>
  </si>
  <si>
    <t>Dotacje celowe w ramach programów finansowanych z udziałem środków europejskich oraz środków, o których mowa w art..5 ust.1 pkt 3 oraz ust. 3 pkt 5 i 6 ustawy, lub płatności w ramach budżetu środków europejskich, z wyłączeniem dochodów klasyfikowanych w paragrafie 625</t>
  </si>
  <si>
    <t>Wpływy z tytułu kosztów egzekucyjnych, opłaty komorniczej i kosztow upomnień W paragrafie tym ujmuje się rownież wpływy z tytułu zwrotu kosztow egzekucyjnych, opłaty komorniczej oraz kosztow upomnień</t>
  </si>
  <si>
    <t>Domy pomocy społecznej</t>
  </si>
  <si>
    <t>92109</t>
  </si>
  <si>
    <t>Domy i ośrodki kultury, świetlice i kluby</t>
  </si>
  <si>
    <t>2310</t>
  </si>
  <si>
    <t>Dotacje celowe otrzymane z gminy na zadania bieżące realizowane na podstawie porozumień (umów) między jednostkami samorządu terytorialnego</t>
  </si>
  <si>
    <t>ZESTAWIENIE DOCHODÓW BUDŻETU MIASTA MŁAWA ZA 2018 ROK</t>
  </si>
  <si>
    <t>0580</t>
  </si>
  <si>
    <t>Wpływy z tytułu grzywien i innych kar pieniężnych od osób fizycznych</t>
  </si>
  <si>
    <t xml:space="preserve">Wpływy z różnych dochodów </t>
  </si>
  <si>
    <t>2440</t>
  </si>
  <si>
    <t>Dotacje otrzymane z państwowych funduszy celowych na realizację zadań bieżących jednostek sektora finansów publicznych</t>
  </si>
  <si>
    <t>Wybory do rad gmin, rad powiatów i sejmików województw, wybory wójtów, burmistrzów i prezydentów miast oraz referenda gminne, powiatowe i wojewódzkie</t>
  </si>
  <si>
    <t>2910</t>
  </si>
  <si>
    <t>Wpływy ze zwrotów dotacji oraz płatności wykorzystanych niezgodnie z przeznaczeniem lub wykorzystanych z naruszeniem procedur, o których mowa w art.184  ustawy, pobranych nienależnie lub w nadmiernej wysokości</t>
  </si>
  <si>
    <t>Zapewnienie uczniom prawa do bezpłatnego dostępu do podręczników,materiałów edukacyjnych lub materiałów ćwiczeniowych</t>
  </si>
  <si>
    <t>POZOSTAŁE ZADANIA W ZAKRESIE POLITYKI SPOŁECZNEJ</t>
  </si>
  <si>
    <t>2058</t>
  </si>
  <si>
    <t>2059</t>
  </si>
  <si>
    <t>Dotacje celowe w ramach programów finansowanych z udziałem środków europejskich oraz środków, o których mowa w art.5 ust.3 pkt 5 lit. Ai b ustawy, lub płatności w ramach budżetu środków europejskich, realizowanych przez jednostki samorządu terytorialnego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</si>
  <si>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</si>
  <si>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</si>
  <si>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 xml:space="preserve">Wpływy z tytułu kosztów egzekucyjnych, opłaty komorniczej i kosztow upomnień </t>
  </si>
  <si>
    <t>Wspieranie rodziny</t>
  </si>
  <si>
    <t>0400</t>
  </si>
  <si>
    <t>Wpływy z opłaty produktowej</t>
  </si>
  <si>
    <t>Utrzymanie zieleni w miastach i gminach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</si>
</sst>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Times New Roman CE"/>
      <family val="1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0"/>
    </font>
    <font>
      <b/>
      <sz val="10"/>
      <color indexed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top"/>
    </xf>
    <xf numFmtId="3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54" applyFont="1" applyBorder="1" applyAlignment="1">
      <alignment/>
    </xf>
    <xf numFmtId="43" fontId="0" fillId="0" borderId="0" xfId="42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0" xfId="0" applyNumberForma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4" xfId="0" applyNumberFormat="1" applyBorder="1" applyAlignment="1">
      <alignment/>
    </xf>
    <xf numFmtId="0" fontId="12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13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49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4" fillId="0" borderId="19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2" fillId="0" borderId="17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2" fillId="0" borderId="19" xfId="0" applyFont="1" applyBorder="1" applyAlignment="1">
      <alignment vertical="top"/>
    </xf>
    <xf numFmtId="0" fontId="12" fillId="0" borderId="19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9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4" fillId="0" borderId="17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5" fillId="0" borderId="17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49" fontId="14" fillId="0" borderId="18" xfId="0" applyNumberFormat="1" applyFont="1" applyBorder="1" applyAlignment="1">
      <alignment horizontal="center" vertical="top"/>
    </xf>
    <xf numFmtId="49" fontId="14" fillId="0" borderId="17" xfId="0" applyNumberFormat="1" applyFont="1" applyBorder="1" applyAlignment="1">
      <alignment horizontal="center" vertical="top"/>
    </xf>
    <xf numFmtId="49" fontId="12" fillId="0" borderId="17" xfId="0" applyNumberFormat="1" applyFont="1" applyBorder="1" applyAlignment="1">
      <alignment horizontal="right" vertical="top"/>
    </xf>
    <xf numFmtId="49" fontId="14" fillId="0" borderId="19" xfId="0" applyNumberFormat="1" applyFont="1" applyBorder="1" applyAlignment="1">
      <alignment horizontal="center" vertical="top"/>
    </xf>
    <xf numFmtId="4" fontId="0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9" fontId="1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49" fontId="0" fillId="0" borderId="10" xfId="0" applyNumberForma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9" fontId="4" fillId="0" borderId="17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vertical="top"/>
    </xf>
    <xf numFmtId="49" fontId="4" fillId="0" borderId="17" xfId="0" applyNumberFormat="1" applyFont="1" applyBorder="1" applyAlignment="1">
      <alignment horizontal="right" vertical="top"/>
    </xf>
    <xf numFmtId="0" fontId="15" fillId="0" borderId="10" xfId="0" applyFont="1" applyBorder="1" applyAlignment="1">
      <alignment horizontal="center" vertical="top"/>
    </xf>
    <xf numFmtId="4" fontId="7" fillId="0" borderId="10" xfId="0" applyNumberFormat="1" applyFont="1" applyBorder="1" applyAlignment="1" quotePrefix="1">
      <alignment vertical="top"/>
    </xf>
    <xf numFmtId="4" fontId="7" fillId="0" borderId="10" xfId="0" applyNumberFormat="1" applyFont="1" applyBorder="1" applyAlignment="1">
      <alignment vertical="top"/>
    </xf>
    <xf numFmtId="10" fontId="7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vertical="top"/>
    </xf>
    <xf numFmtId="10" fontId="9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10" fontId="8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10" fontId="0" fillId="0" borderId="10" xfId="0" applyNumberFormat="1" applyFont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2" fillId="0" borderId="18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4" fontId="18" fillId="0" borderId="10" xfId="0" applyNumberFormat="1" applyFont="1" applyBorder="1" applyAlignment="1">
      <alignment vertical="top"/>
    </xf>
    <xf numFmtId="10" fontId="18" fillId="0" borderId="10" xfId="0" applyNumberFormat="1" applyFont="1" applyBorder="1" applyAlignment="1">
      <alignment vertical="top"/>
    </xf>
    <xf numFmtId="4" fontId="17" fillId="0" borderId="10" xfId="0" applyNumberFormat="1" applyFont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14" fillId="0" borderId="19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14" fillId="0" borderId="19" xfId="0" applyFont="1" applyBorder="1" applyAlignment="1">
      <alignment horizontal="center" vertical="top"/>
    </xf>
    <xf numFmtId="0" fontId="12" fillId="0" borderId="18" xfId="0" applyFont="1" applyBorder="1" applyAlignment="1">
      <alignment vertical="top"/>
    </xf>
    <xf numFmtId="49" fontId="4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right"/>
    </xf>
    <xf numFmtId="10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4" fillId="0" borderId="17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49" fontId="0" fillId="0" borderId="17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6" fillId="0" borderId="18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9"/>
  <sheetViews>
    <sheetView tabSelected="1" zoomScalePageLayoutView="0" workbookViewId="0" topLeftCell="A214">
      <selection activeCell="I231" sqref="I231"/>
    </sheetView>
  </sheetViews>
  <sheetFormatPr defaultColWidth="9.00390625" defaultRowHeight="12.75"/>
  <cols>
    <col min="1" max="1" width="4.75390625" style="2" customWidth="1"/>
    <col min="2" max="2" width="7.25390625" style="2" customWidth="1"/>
    <col min="3" max="3" width="4.625" style="2" customWidth="1"/>
    <col min="4" max="4" width="32.25390625" style="4" customWidth="1"/>
    <col min="5" max="5" width="14.00390625" style="4" customWidth="1"/>
    <col min="6" max="6" width="14.25390625" style="4" customWidth="1"/>
    <col min="7" max="7" width="9.875" style="4" customWidth="1"/>
    <col min="8" max="8" width="13.875" style="2" customWidth="1"/>
    <col min="9" max="9" width="13.625" style="2" customWidth="1"/>
    <col min="10" max="10" width="12.375" style="2" customWidth="1"/>
    <col min="11" max="11" width="12.625" style="21" customWidth="1"/>
    <col min="12" max="12" width="15.00390625" style="17" bestFit="1" customWidth="1"/>
    <col min="13" max="13" width="11.75390625" style="2" bestFit="1" customWidth="1"/>
    <col min="14" max="16384" width="9.125" style="2" customWidth="1"/>
  </cols>
  <sheetData>
    <row r="1" spans="1:29" ht="15.75">
      <c r="A1" s="181" t="s">
        <v>163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2" customHeight="1">
      <c r="A2" s="18"/>
      <c r="B2" s="18"/>
      <c r="C2" s="18"/>
      <c r="D2" s="19"/>
      <c r="E2" s="19"/>
      <c r="F2" s="19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2" customHeight="1">
      <c r="A3" s="14"/>
      <c r="B3" s="14"/>
      <c r="C3" s="14"/>
      <c r="D3" s="15"/>
      <c r="E3" s="15"/>
      <c r="F3" s="15"/>
      <c r="G3" s="15"/>
      <c r="H3" s="16"/>
      <c r="I3" s="16"/>
      <c r="J3" s="16"/>
      <c r="K3" s="16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2" customHeight="1">
      <c r="A4" s="12"/>
      <c r="B4" s="12"/>
      <c r="C4" s="12"/>
      <c r="E4" s="188" t="s">
        <v>92</v>
      </c>
      <c r="F4" s="189"/>
      <c r="G4" s="190"/>
      <c r="H4" s="185" t="s">
        <v>99</v>
      </c>
      <c r="I4" s="186"/>
      <c r="J4" s="186"/>
      <c r="K4" s="187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2" customHeight="1">
      <c r="A5" s="184" t="s">
        <v>10</v>
      </c>
      <c r="B5" s="184" t="s">
        <v>32</v>
      </c>
      <c r="C5" s="184" t="s">
        <v>33</v>
      </c>
      <c r="D5" s="184" t="s">
        <v>0</v>
      </c>
      <c r="E5" s="191"/>
      <c r="F5" s="192"/>
      <c r="G5" s="193"/>
      <c r="H5" s="182" t="s">
        <v>90</v>
      </c>
      <c r="I5" s="182"/>
      <c r="J5" s="183" t="s">
        <v>91</v>
      </c>
      <c r="K5" s="183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16.5" customHeight="1">
      <c r="A6" s="184"/>
      <c r="B6" s="184"/>
      <c r="C6" s="184"/>
      <c r="D6" s="184"/>
      <c r="E6" s="1" t="s">
        <v>1</v>
      </c>
      <c r="F6" s="1" t="s">
        <v>2</v>
      </c>
      <c r="G6" s="13" t="s">
        <v>3</v>
      </c>
      <c r="H6" s="1" t="s">
        <v>1</v>
      </c>
      <c r="I6" s="1" t="s">
        <v>2</v>
      </c>
      <c r="J6" s="1" t="s">
        <v>1</v>
      </c>
      <c r="K6" s="1" t="s">
        <v>2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" customHeight="1">
      <c r="A7" s="11">
        <v>1</v>
      </c>
      <c r="B7" s="11">
        <v>2</v>
      </c>
      <c r="C7" s="11">
        <v>3</v>
      </c>
      <c r="D7" s="11">
        <v>4</v>
      </c>
      <c r="E7" s="1">
        <v>5</v>
      </c>
      <c r="F7" s="1">
        <v>6</v>
      </c>
      <c r="G7" s="13">
        <v>7</v>
      </c>
      <c r="H7" s="1">
        <v>8</v>
      </c>
      <c r="I7" s="1">
        <v>9</v>
      </c>
      <c r="J7" s="1">
        <v>10</v>
      </c>
      <c r="K7" s="1">
        <v>11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3.5" customHeight="1">
      <c r="A8" s="8" t="s">
        <v>12</v>
      </c>
      <c r="B8" s="5"/>
      <c r="C8" s="9"/>
      <c r="D8" s="3" t="s">
        <v>4</v>
      </c>
      <c r="E8" s="124">
        <f>E9</f>
        <v>24025.61</v>
      </c>
      <c r="F8" s="125">
        <f>F9</f>
        <v>24336.88</v>
      </c>
      <c r="G8" s="126">
        <f>F8/E8</f>
        <v>1.0129557584594107</v>
      </c>
      <c r="H8" s="127">
        <f>H9</f>
        <v>24025.61</v>
      </c>
      <c r="I8" s="127">
        <f>I9</f>
        <v>24336.88</v>
      </c>
      <c r="J8" s="127">
        <v>0</v>
      </c>
      <c r="K8" s="127"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13.5" customHeight="1">
      <c r="A9" s="196"/>
      <c r="B9" s="6" t="s">
        <v>34</v>
      </c>
      <c r="C9" s="33"/>
      <c r="D9" s="7" t="s">
        <v>35</v>
      </c>
      <c r="E9" s="128">
        <f>E10+E11</f>
        <v>24025.61</v>
      </c>
      <c r="F9" s="128">
        <f>F10+F11</f>
        <v>24336.88</v>
      </c>
      <c r="G9" s="129">
        <f>F9/E9</f>
        <v>1.0129557584594107</v>
      </c>
      <c r="H9" s="128">
        <f>H10+H11</f>
        <v>24025.61</v>
      </c>
      <c r="I9" s="128">
        <f>I10+I11</f>
        <v>24336.88</v>
      </c>
      <c r="J9" s="128">
        <f>J11</f>
        <v>0</v>
      </c>
      <c r="K9" s="128">
        <f>K11</f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90.75" customHeight="1">
      <c r="A10" s="197"/>
      <c r="B10" s="6"/>
      <c r="C10" s="10" t="s">
        <v>40</v>
      </c>
      <c r="D10" s="40" t="s">
        <v>110</v>
      </c>
      <c r="E10" s="130">
        <v>0</v>
      </c>
      <c r="F10" s="130">
        <v>311.27</v>
      </c>
      <c r="G10" s="131">
        <v>0</v>
      </c>
      <c r="H10" s="130">
        <v>0</v>
      </c>
      <c r="I10" s="130">
        <v>311.27</v>
      </c>
      <c r="J10" s="130">
        <v>0</v>
      </c>
      <c r="K10" s="130"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6" customFormat="1" ht="89.25" customHeight="1">
      <c r="A11" s="198"/>
      <c r="B11" s="44"/>
      <c r="C11" s="10" t="s">
        <v>36</v>
      </c>
      <c r="D11" s="40" t="s">
        <v>111</v>
      </c>
      <c r="E11" s="130">
        <v>24025.61</v>
      </c>
      <c r="F11" s="130">
        <v>24025.61</v>
      </c>
      <c r="G11" s="131">
        <f>F11/E11</f>
        <v>1</v>
      </c>
      <c r="H11" s="130">
        <v>24025.61</v>
      </c>
      <c r="I11" s="130">
        <v>24025.61</v>
      </c>
      <c r="J11" s="132">
        <v>0</v>
      </c>
      <c r="K11" s="132">
        <v>0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ht="15" customHeight="1">
      <c r="A12" s="82">
        <v>600</v>
      </c>
      <c r="B12" s="83"/>
      <c r="C12" s="84"/>
      <c r="D12" s="85" t="s">
        <v>5</v>
      </c>
      <c r="E12" s="125">
        <f>E13+E16+E18</f>
        <v>2691344.89</v>
      </c>
      <c r="F12" s="125">
        <f>F13+F16+F18</f>
        <v>2699405.95</v>
      </c>
      <c r="G12" s="126">
        <f>F12/E12</f>
        <v>1.0029951791128486</v>
      </c>
      <c r="H12" s="138">
        <f>H13+H16+H18</f>
        <v>200000</v>
      </c>
      <c r="I12" s="138">
        <f>I13+I16+I18</f>
        <v>208061.06</v>
      </c>
      <c r="J12" s="138">
        <f>J13+J16+J18</f>
        <v>2491344.89</v>
      </c>
      <c r="K12" s="138">
        <f>K13+K16+K18</f>
        <v>2491344.89</v>
      </c>
      <c r="L12" s="2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5" customHeight="1">
      <c r="A13" s="82"/>
      <c r="B13" s="83">
        <v>60004</v>
      </c>
      <c r="C13" s="84"/>
      <c r="D13" s="83" t="s">
        <v>103</v>
      </c>
      <c r="E13" s="128">
        <f>E14+E15</f>
        <v>0</v>
      </c>
      <c r="F13" s="128">
        <f>F14+F15</f>
        <v>8061.07</v>
      </c>
      <c r="G13" s="129">
        <f>G15</f>
        <v>0</v>
      </c>
      <c r="H13" s="133">
        <f>H15</f>
        <v>0</v>
      </c>
      <c r="I13" s="133">
        <f>I14+I15</f>
        <v>8061.07</v>
      </c>
      <c r="J13" s="133">
        <f>J15</f>
        <v>0</v>
      </c>
      <c r="K13" s="133">
        <f>K15</f>
        <v>0</v>
      </c>
      <c r="L13" s="25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7.75" customHeight="1">
      <c r="A14" s="82"/>
      <c r="B14" s="83"/>
      <c r="C14" s="86" t="s">
        <v>164</v>
      </c>
      <c r="D14" s="158" t="s">
        <v>165</v>
      </c>
      <c r="E14" s="159">
        <v>0</v>
      </c>
      <c r="F14" s="159">
        <v>4811.07</v>
      </c>
      <c r="G14" s="160">
        <f>0</f>
        <v>0</v>
      </c>
      <c r="H14" s="161">
        <v>0</v>
      </c>
      <c r="I14" s="161">
        <v>4811.07</v>
      </c>
      <c r="J14" s="161">
        <v>0</v>
      </c>
      <c r="K14" s="161">
        <v>0</v>
      </c>
      <c r="L14" s="25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2.75" customHeight="1">
      <c r="A15" s="45"/>
      <c r="B15" s="49"/>
      <c r="C15" s="86" t="s">
        <v>46</v>
      </c>
      <c r="D15" s="87" t="s">
        <v>13</v>
      </c>
      <c r="E15" s="130">
        <v>0</v>
      </c>
      <c r="F15" s="130">
        <v>3250</v>
      </c>
      <c r="G15" s="131">
        <v>0</v>
      </c>
      <c r="H15" s="134">
        <v>0</v>
      </c>
      <c r="I15" s="134">
        <v>3250</v>
      </c>
      <c r="J15" s="134">
        <v>0</v>
      </c>
      <c r="K15" s="134">
        <v>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12.75" customHeight="1">
      <c r="A16" s="201"/>
      <c r="B16" s="83">
        <v>60014</v>
      </c>
      <c r="C16" s="88"/>
      <c r="D16" s="83" t="s">
        <v>37</v>
      </c>
      <c r="E16" s="128">
        <f aca="true" t="shared" si="0" ref="E16:K16">E17</f>
        <v>200000</v>
      </c>
      <c r="F16" s="128">
        <f t="shared" si="0"/>
        <v>199999.99</v>
      </c>
      <c r="G16" s="129">
        <f t="shared" si="0"/>
        <v>0.99999995</v>
      </c>
      <c r="H16" s="135">
        <f t="shared" si="0"/>
        <v>200000</v>
      </c>
      <c r="I16" s="135">
        <f t="shared" si="0"/>
        <v>199999.99</v>
      </c>
      <c r="J16" s="135">
        <f t="shared" si="0"/>
        <v>0</v>
      </c>
      <c r="K16" s="135">
        <f t="shared" si="0"/>
        <v>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26" customFormat="1" ht="54.75" customHeight="1">
      <c r="A17" s="201"/>
      <c r="B17" s="50"/>
      <c r="C17" s="92" t="s">
        <v>38</v>
      </c>
      <c r="D17" s="40" t="s">
        <v>18</v>
      </c>
      <c r="E17" s="130">
        <v>200000</v>
      </c>
      <c r="F17" s="130">
        <v>199999.99</v>
      </c>
      <c r="G17" s="131">
        <f>F17/E17</f>
        <v>0.99999995</v>
      </c>
      <c r="H17" s="136">
        <v>200000</v>
      </c>
      <c r="I17" s="136">
        <v>199999.99</v>
      </c>
      <c r="J17" s="136">
        <v>0</v>
      </c>
      <c r="K17" s="136">
        <v>0</v>
      </c>
      <c r="L17" s="35"/>
      <c r="M17" s="27"/>
      <c r="N17" s="2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13.5" customHeight="1">
      <c r="A18" s="45"/>
      <c r="B18" s="153">
        <v>60016</v>
      </c>
      <c r="C18" s="90"/>
      <c r="D18" s="91" t="s">
        <v>155</v>
      </c>
      <c r="E18" s="128">
        <f aca="true" t="shared" si="1" ref="E18:K18">E19</f>
        <v>2491344.89</v>
      </c>
      <c r="F18" s="128">
        <f t="shared" si="1"/>
        <v>2491344.89</v>
      </c>
      <c r="G18" s="129">
        <f t="shared" si="1"/>
        <v>1</v>
      </c>
      <c r="H18" s="135">
        <f t="shared" si="1"/>
        <v>0</v>
      </c>
      <c r="I18" s="135">
        <f t="shared" si="1"/>
        <v>0</v>
      </c>
      <c r="J18" s="135">
        <f t="shared" si="1"/>
        <v>2491344.89</v>
      </c>
      <c r="K18" s="135">
        <f t="shared" si="1"/>
        <v>2491344.89</v>
      </c>
      <c r="L18" s="35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29" s="26" customFormat="1" ht="117.75" customHeight="1">
      <c r="A19" s="45"/>
      <c r="B19" s="50"/>
      <c r="C19" s="113" t="s">
        <v>132</v>
      </c>
      <c r="D19" s="98" t="s">
        <v>156</v>
      </c>
      <c r="E19" s="130">
        <v>2491344.89</v>
      </c>
      <c r="F19" s="130">
        <v>2491344.89</v>
      </c>
      <c r="G19" s="131">
        <f aca="true" t="shared" si="2" ref="G19:G26">F19/E19</f>
        <v>1</v>
      </c>
      <c r="H19" s="136">
        <v>0</v>
      </c>
      <c r="I19" s="136">
        <v>0</v>
      </c>
      <c r="J19" s="136">
        <v>2491344.89</v>
      </c>
      <c r="K19" s="136">
        <v>2491344.89</v>
      </c>
      <c r="L19" s="35"/>
      <c r="M19" s="27"/>
      <c r="N19" s="2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5.75" customHeight="1">
      <c r="A20" s="82">
        <v>700</v>
      </c>
      <c r="B20" s="83"/>
      <c r="C20" s="84"/>
      <c r="D20" s="85" t="s">
        <v>6</v>
      </c>
      <c r="E20" s="125">
        <f>E21+E29+E32</f>
        <v>10468844</v>
      </c>
      <c r="F20" s="125">
        <f>F21+F29+F32</f>
        <v>11635688.45</v>
      </c>
      <c r="G20" s="126">
        <f t="shared" si="2"/>
        <v>1.11145876755829</v>
      </c>
      <c r="H20" s="138">
        <f>H21+H29+H32</f>
        <v>2995777</v>
      </c>
      <c r="I20" s="138">
        <f>I21+I29+I32</f>
        <v>3637496.01</v>
      </c>
      <c r="J20" s="138">
        <f>J21+J29+J32</f>
        <v>7473067</v>
      </c>
      <c r="K20" s="138">
        <f>K21+K29+K32</f>
        <v>7998192.4399999995</v>
      </c>
      <c r="L20" s="25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6.25" customHeight="1">
      <c r="A21" s="48"/>
      <c r="B21" s="89">
        <v>70005</v>
      </c>
      <c r="C21" s="90"/>
      <c r="D21" s="91" t="s">
        <v>112</v>
      </c>
      <c r="E21" s="128">
        <f>SUM(E22:E28)</f>
        <v>7868844</v>
      </c>
      <c r="F21" s="128">
        <f>SUM(F22:F28)</f>
        <v>8863451.01</v>
      </c>
      <c r="G21" s="129">
        <f t="shared" si="2"/>
        <v>1.1263981100654683</v>
      </c>
      <c r="H21" s="135">
        <f>SUM(H22:H28)</f>
        <v>395777</v>
      </c>
      <c r="I21" s="135">
        <f>SUM(I22:I28)</f>
        <v>865258.57</v>
      </c>
      <c r="J21" s="135">
        <f>SUM(J22:J28)</f>
        <v>7473067</v>
      </c>
      <c r="K21" s="135">
        <f>SUM(K22:K28)</f>
        <v>7998192.4399999995</v>
      </c>
      <c r="L21" s="25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31.5" customHeight="1">
      <c r="A22" s="56"/>
      <c r="B22" s="115"/>
      <c r="C22" s="116" t="s">
        <v>151</v>
      </c>
      <c r="D22" s="117" t="s">
        <v>152</v>
      </c>
      <c r="E22" s="130">
        <v>777</v>
      </c>
      <c r="F22" s="130">
        <v>777.6</v>
      </c>
      <c r="G22" s="131">
        <f t="shared" si="2"/>
        <v>1.0007722007722009</v>
      </c>
      <c r="H22" s="136">
        <v>777</v>
      </c>
      <c r="I22" s="136">
        <v>777.6</v>
      </c>
      <c r="J22" s="136">
        <v>0</v>
      </c>
      <c r="K22" s="136">
        <v>0</v>
      </c>
      <c r="L22" s="25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s="32" customFormat="1" ht="27" customHeight="1">
      <c r="A23" s="56"/>
      <c r="B23" s="57"/>
      <c r="C23" s="92" t="s">
        <v>105</v>
      </c>
      <c r="D23" s="40" t="s">
        <v>106</v>
      </c>
      <c r="E23" s="130">
        <v>290000</v>
      </c>
      <c r="F23" s="130">
        <v>594665.14</v>
      </c>
      <c r="G23" s="131">
        <f t="shared" si="2"/>
        <v>2.050569448275862</v>
      </c>
      <c r="H23" s="134">
        <v>290000</v>
      </c>
      <c r="I23" s="134">
        <v>594665.14</v>
      </c>
      <c r="J23" s="134">
        <v>0</v>
      </c>
      <c r="K23" s="134">
        <v>0</v>
      </c>
      <c r="L23" s="29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s="26" customFormat="1" ht="90.75" customHeight="1">
      <c r="A24" s="56"/>
      <c r="B24" s="57"/>
      <c r="C24" s="92" t="s">
        <v>40</v>
      </c>
      <c r="D24" s="40" t="s">
        <v>110</v>
      </c>
      <c r="E24" s="130">
        <v>105000</v>
      </c>
      <c r="F24" s="130">
        <v>262444.6</v>
      </c>
      <c r="G24" s="131">
        <f t="shared" si="2"/>
        <v>2.4994723809523807</v>
      </c>
      <c r="H24" s="136">
        <v>105000</v>
      </c>
      <c r="I24" s="136">
        <v>262444.6</v>
      </c>
      <c r="J24" s="136">
        <v>0</v>
      </c>
      <c r="K24" s="136">
        <v>0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6" customFormat="1" ht="54.75" customHeight="1">
      <c r="A25" s="56"/>
      <c r="B25" s="57"/>
      <c r="C25" s="92" t="s">
        <v>41</v>
      </c>
      <c r="D25" s="40" t="s">
        <v>25</v>
      </c>
      <c r="E25" s="130">
        <v>20000</v>
      </c>
      <c r="F25" s="130">
        <v>12110.09</v>
      </c>
      <c r="G25" s="131">
        <f t="shared" si="2"/>
        <v>0.6055045</v>
      </c>
      <c r="H25" s="136">
        <v>0</v>
      </c>
      <c r="I25" s="136">
        <v>0</v>
      </c>
      <c r="J25" s="136">
        <v>20000</v>
      </c>
      <c r="K25" s="136">
        <v>12110.09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53.25" customHeight="1">
      <c r="A26" s="56"/>
      <c r="B26" s="57"/>
      <c r="C26" s="92" t="s">
        <v>42</v>
      </c>
      <c r="D26" s="40" t="s">
        <v>29</v>
      </c>
      <c r="E26" s="130">
        <v>7453067</v>
      </c>
      <c r="F26" s="130">
        <v>7986082.35</v>
      </c>
      <c r="G26" s="131">
        <f t="shared" si="2"/>
        <v>1.071516242910469</v>
      </c>
      <c r="H26" s="136">
        <v>0</v>
      </c>
      <c r="I26" s="136">
        <v>0</v>
      </c>
      <c r="J26" s="136">
        <v>7453067</v>
      </c>
      <c r="K26" s="136">
        <v>7986082.35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12" customHeight="1">
      <c r="A27" s="56"/>
      <c r="B27" s="57"/>
      <c r="C27" s="113" t="s">
        <v>75</v>
      </c>
      <c r="D27" s="98" t="s">
        <v>124</v>
      </c>
      <c r="E27" s="130">
        <v>0</v>
      </c>
      <c r="F27" s="130">
        <v>448.65</v>
      </c>
      <c r="G27" s="131">
        <v>0</v>
      </c>
      <c r="H27" s="136">
        <v>0</v>
      </c>
      <c r="I27" s="136">
        <v>448.65</v>
      </c>
      <c r="J27" s="136">
        <v>0</v>
      </c>
      <c r="K27" s="136">
        <v>0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14.25" customHeight="1">
      <c r="A28" s="54"/>
      <c r="B28" s="58"/>
      <c r="C28" s="93" t="s">
        <v>46</v>
      </c>
      <c r="D28" s="94" t="s">
        <v>13</v>
      </c>
      <c r="E28" s="136">
        <v>0</v>
      </c>
      <c r="F28" s="136">
        <v>6922.58</v>
      </c>
      <c r="G28" s="139">
        <v>0</v>
      </c>
      <c r="H28" s="136">
        <v>0</v>
      </c>
      <c r="I28" s="136">
        <v>6922.58</v>
      </c>
      <c r="J28" s="136">
        <v>0</v>
      </c>
      <c r="K28" s="136">
        <v>0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26.25" customHeight="1">
      <c r="A29" s="45"/>
      <c r="B29" s="95">
        <v>70021</v>
      </c>
      <c r="C29" s="96"/>
      <c r="D29" s="91" t="s">
        <v>113</v>
      </c>
      <c r="E29" s="128">
        <f>E30</f>
        <v>2600000</v>
      </c>
      <c r="F29" s="128">
        <f>F30+F31</f>
        <v>2770722.08</v>
      </c>
      <c r="G29" s="129">
        <f>F29/E29</f>
        <v>1.0656623384615385</v>
      </c>
      <c r="H29" s="135">
        <f>H30</f>
        <v>2600000</v>
      </c>
      <c r="I29" s="135">
        <f>I30+I31</f>
        <v>2770722.08</v>
      </c>
      <c r="J29" s="135">
        <f>J30</f>
        <v>0</v>
      </c>
      <c r="K29" s="135">
        <f>K30</f>
        <v>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1.5" customHeight="1">
      <c r="A30" s="60"/>
      <c r="B30" s="61"/>
      <c r="C30" s="92" t="s">
        <v>40</v>
      </c>
      <c r="D30" s="40" t="s">
        <v>110</v>
      </c>
      <c r="E30" s="130">
        <v>2600000</v>
      </c>
      <c r="F30" s="130">
        <v>2737251.42</v>
      </c>
      <c r="G30" s="131">
        <f>F30/E30</f>
        <v>1.0527890076923077</v>
      </c>
      <c r="H30" s="136">
        <v>2600000</v>
      </c>
      <c r="I30" s="136">
        <v>2737251.42</v>
      </c>
      <c r="J30" s="136">
        <v>0</v>
      </c>
      <c r="K30" s="136">
        <v>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6" customFormat="1" ht="25.5" customHeight="1">
      <c r="A31" s="60"/>
      <c r="B31" s="61"/>
      <c r="C31" s="113" t="s">
        <v>135</v>
      </c>
      <c r="D31" s="98" t="s">
        <v>136</v>
      </c>
      <c r="E31" s="130">
        <v>0</v>
      </c>
      <c r="F31" s="130">
        <v>33470.66</v>
      </c>
      <c r="G31" s="131">
        <v>0</v>
      </c>
      <c r="H31" s="136">
        <v>0</v>
      </c>
      <c r="I31" s="136">
        <v>33470.66</v>
      </c>
      <c r="J31" s="136">
        <v>0</v>
      </c>
      <c r="K31" s="136">
        <v>0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6" customFormat="1" ht="14.25" customHeight="1">
      <c r="A32" s="60"/>
      <c r="B32" s="149">
        <v>70095</v>
      </c>
      <c r="C32" s="96"/>
      <c r="D32" s="91" t="s">
        <v>35</v>
      </c>
      <c r="E32" s="128">
        <f aca="true" t="shared" si="3" ref="E32:K32">E33</f>
        <v>0</v>
      </c>
      <c r="F32" s="128">
        <f t="shared" si="3"/>
        <v>1515.36</v>
      </c>
      <c r="G32" s="129">
        <f t="shared" si="3"/>
        <v>0</v>
      </c>
      <c r="H32" s="135">
        <f t="shared" si="3"/>
        <v>0</v>
      </c>
      <c r="I32" s="135">
        <f t="shared" si="3"/>
        <v>1515.36</v>
      </c>
      <c r="J32" s="135">
        <f t="shared" si="3"/>
        <v>0</v>
      </c>
      <c r="K32" s="135">
        <f t="shared" si="3"/>
        <v>0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6" customFormat="1" ht="12.75" customHeight="1">
      <c r="A33" s="60"/>
      <c r="B33" s="61"/>
      <c r="C33" s="113" t="s">
        <v>46</v>
      </c>
      <c r="D33" s="94" t="s">
        <v>13</v>
      </c>
      <c r="E33" s="130">
        <v>0</v>
      </c>
      <c r="F33" s="130">
        <v>1515.36</v>
      </c>
      <c r="G33" s="131">
        <v>0</v>
      </c>
      <c r="H33" s="136">
        <v>0</v>
      </c>
      <c r="I33" s="136">
        <v>1515.36</v>
      </c>
      <c r="J33" s="136">
        <v>0</v>
      </c>
      <c r="K33" s="136">
        <v>0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ht="15" customHeight="1">
      <c r="A34" s="82">
        <v>710</v>
      </c>
      <c r="B34" s="83"/>
      <c r="C34" s="84"/>
      <c r="D34" s="97" t="s">
        <v>19</v>
      </c>
      <c r="E34" s="125">
        <f aca="true" t="shared" si="4" ref="E34:K34">E35</f>
        <v>50000</v>
      </c>
      <c r="F34" s="125">
        <f t="shared" si="4"/>
        <v>76833.4</v>
      </c>
      <c r="G34" s="126">
        <f t="shared" si="4"/>
        <v>1.536668</v>
      </c>
      <c r="H34" s="138">
        <f t="shared" si="4"/>
        <v>50000</v>
      </c>
      <c r="I34" s="138">
        <f t="shared" si="4"/>
        <v>76833.4</v>
      </c>
      <c r="J34" s="138">
        <f t="shared" si="4"/>
        <v>0</v>
      </c>
      <c r="K34" s="138">
        <f t="shared" si="4"/>
        <v>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14.25" customHeight="1">
      <c r="A35" s="48"/>
      <c r="B35" s="89">
        <v>71095</v>
      </c>
      <c r="C35" s="90"/>
      <c r="D35" s="91" t="s">
        <v>35</v>
      </c>
      <c r="E35" s="128">
        <f>E36</f>
        <v>50000</v>
      </c>
      <c r="F35" s="128">
        <f>F36+F37</f>
        <v>76833.4</v>
      </c>
      <c r="G35" s="129">
        <f aca="true" t="shared" si="5" ref="G35:G41">F35/E35</f>
        <v>1.536668</v>
      </c>
      <c r="H35" s="135">
        <f>H36</f>
        <v>50000</v>
      </c>
      <c r="I35" s="135">
        <f>I36+I37</f>
        <v>76833.4</v>
      </c>
      <c r="J35" s="135">
        <f>J36</f>
        <v>0</v>
      </c>
      <c r="K35" s="135">
        <f>K36</f>
        <v>0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s="26" customFormat="1" ht="54.75" customHeight="1">
      <c r="A36" s="53"/>
      <c r="B36" s="64"/>
      <c r="C36" s="113" t="s">
        <v>65</v>
      </c>
      <c r="D36" s="145" t="s">
        <v>66</v>
      </c>
      <c r="E36" s="130">
        <v>50000</v>
      </c>
      <c r="F36" s="130">
        <v>70502.4</v>
      </c>
      <c r="G36" s="131">
        <f t="shared" si="5"/>
        <v>1.410048</v>
      </c>
      <c r="H36" s="136">
        <v>50000</v>
      </c>
      <c r="I36" s="136">
        <v>70502.4</v>
      </c>
      <c r="J36" s="136">
        <v>0</v>
      </c>
      <c r="K36" s="136">
        <v>0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13.5" customHeight="1">
      <c r="A37" s="54"/>
      <c r="B37" s="76"/>
      <c r="C37" s="113" t="s">
        <v>46</v>
      </c>
      <c r="D37" s="137" t="s">
        <v>166</v>
      </c>
      <c r="E37" s="130">
        <v>0</v>
      </c>
      <c r="F37" s="130">
        <v>6331</v>
      </c>
      <c r="G37" s="131">
        <v>0</v>
      </c>
      <c r="H37" s="136">
        <v>0</v>
      </c>
      <c r="I37" s="136">
        <v>6331</v>
      </c>
      <c r="J37" s="136">
        <v>0</v>
      </c>
      <c r="K37" s="136">
        <v>0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13.5" customHeight="1">
      <c r="A38" s="82">
        <v>750</v>
      </c>
      <c r="B38" s="83"/>
      <c r="C38" s="84"/>
      <c r="D38" s="97" t="s">
        <v>7</v>
      </c>
      <c r="E38" s="125">
        <f>E39+E42+E46</f>
        <v>307634</v>
      </c>
      <c r="F38" s="125">
        <f>F39+F42+F46</f>
        <v>339587.37000000005</v>
      </c>
      <c r="G38" s="126">
        <f t="shared" si="5"/>
        <v>1.1038681355116797</v>
      </c>
      <c r="H38" s="138">
        <f>H39+H42+H46</f>
        <v>307634</v>
      </c>
      <c r="I38" s="138">
        <f>I39+I42+I46</f>
        <v>339587.37000000005</v>
      </c>
      <c r="J38" s="138">
        <f>J39+J42+J46</f>
        <v>0</v>
      </c>
      <c r="K38" s="138">
        <f>K39+K42+K46</f>
        <v>0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3.5" customHeight="1">
      <c r="A39" s="48"/>
      <c r="B39" s="83">
        <v>75011</v>
      </c>
      <c r="C39" s="88"/>
      <c r="D39" s="99" t="s">
        <v>43</v>
      </c>
      <c r="E39" s="128">
        <f>E40+E41</f>
        <v>306522</v>
      </c>
      <c r="F39" s="128">
        <f>F40+F41</f>
        <v>306497.39</v>
      </c>
      <c r="G39" s="129">
        <f t="shared" si="5"/>
        <v>0.9999197121250677</v>
      </c>
      <c r="H39" s="135">
        <f>H40+H41</f>
        <v>306522</v>
      </c>
      <c r="I39" s="135">
        <f>I40+I41</f>
        <v>306497.39</v>
      </c>
      <c r="J39" s="135">
        <f>J40+J41</f>
        <v>0</v>
      </c>
      <c r="K39" s="135">
        <f>K40+K41</f>
        <v>0</v>
      </c>
      <c r="L39" s="25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s="26" customFormat="1" ht="79.5" customHeight="1">
      <c r="A40" s="56"/>
      <c r="B40" s="199"/>
      <c r="C40" s="92" t="s">
        <v>36</v>
      </c>
      <c r="D40" s="40" t="s">
        <v>114</v>
      </c>
      <c r="E40" s="130">
        <v>306392</v>
      </c>
      <c r="F40" s="130">
        <v>306391.99</v>
      </c>
      <c r="G40" s="131">
        <f t="shared" si="5"/>
        <v>0.9999999673620721</v>
      </c>
      <c r="H40" s="136">
        <v>306392</v>
      </c>
      <c r="I40" s="136">
        <v>306391.99</v>
      </c>
      <c r="J40" s="136">
        <v>0</v>
      </c>
      <c r="K40" s="136">
        <v>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67.5" customHeight="1">
      <c r="A41" s="56"/>
      <c r="B41" s="200"/>
      <c r="C41" s="92" t="s">
        <v>44</v>
      </c>
      <c r="D41" s="40" t="s">
        <v>20</v>
      </c>
      <c r="E41" s="130">
        <v>130</v>
      </c>
      <c r="F41" s="130">
        <v>105.4</v>
      </c>
      <c r="G41" s="131">
        <f t="shared" si="5"/>
        <v>0.8107692307692308</v>
      </c>
      <c r="H41" s="136">
        <v>130</v>
      </c>
      <c r="I41" s="136">
        <v>105.4</v>
      </c>
      <c r="J41" s="136">
        <v>0</v>
      </c>
      <c r="K41" s="136">
        <v>0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25.5" customHeight="1">
      <c r="A42" s="56"/>
      <c r="B42" s="89">
        <v>75023</v>
      </c>
      <c r="C42" s="90"/>
      <c r="D42" s="91" t="s">
        <v>45</v>
      </c>
      <c r="E42" s="128">
        <f>E43+E44+E45</f>
        <v>712</v>
      </c>
      <c r="F42" s="128">
        <f>F43+F44+F45</f>
        <v>32813.58</v>
      </c>
      <c r="G42" s="129">
        <f>F42/E42</f>
        <v>46.086488764044944</v>
      </c>
      <c r="H42" s="135">
        <f>H43+H44+H45</f>
        <v>712</v>
      </c>
      <c r="I42" s="135">
        <f>I43+I44+I45</f>
        <v>32813.58</v>
      </c>
      <c r="J42" s="135">
        <f>J43+J44+J45</f>
        <v>0</v>
      </c>
      <c r="K42" s="135">
        <f>K43+K45+K44</f>
        <v>0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s="26" customFormat="1" ht="24.75" customHeight="1">
      <c r="A43" s="56"/>
      <c r="B43" s="114"/>
      <c r="C43" s="113" t="s">
        <v>135</v>
      </c>
      <c r="D43" s="98" t="s">
        <v>136</v>
      </c>
      <c r="E43" s="130">
        <v>0</v>
      </c>
      <c r="F43" s="130">
        <v>28249.19</v>
      </c>
      <c r="G43" s="131">
        <v>0</v>
      </c>
      <c r="H43" s="162">
        <v>0</v>
      </c>
      <c r="I43" s="136">
        <v>28249.19</v>
      </c>
      <c r="J43" s="136">
        <v>0</v>
      </c>
      <c r="K43" s="136">
        <v>0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:29" s="26" customFormat="1" ht="13.5" customHeight="1">
      <c r="A44" s="54"/>
      <c r="B44" s="62"/>
      <c r="C44" s="113" t="s">
        <v>46</v>
      </c>
      <c r="D44" s="94" t="s">
        <v>13</v>
      </c>
      <c r="E44" s="130">
        <v>0</v>
      </c>
      <c r="F44" s="130">
        <v>3852.39</v>
      </c>
      <c r="G44" s="131">
        <v>0</v>
      </c>
      <c r="H44" s="162">
        <v>0</v>
      </c>
      <c r="I44" s="136">
        <v>3852.39</v>
      </c>
      <c r="J44" s="136">
        <v>0</v>
      </c>
      <c r="K44" s="136">
        <v>0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54.75" customHeight="1">
      <c r="A45" s="56"/>
      <c r="B45" s="61"/>
      <c r="C45" s="113" t="s">
        <v>167</v>
      </c>
      <c r="D45" s="98" t="s">
        <v>168</v>
      </c>
      <c r="E45" s="130">
        <v>712</v>
      </c>
      <c r="F45" s="130">
        <v>712</v>
      </c>
      <c r="G45" s="131">
        <f>F45/E45</f>
        <v>1</v>
      </c>
      <c r="H45" s="162">
        <v>712</v>
      </c>
      <c r="I45" s="136">
        <v>712</v>
      </c>
      <c r="J45" s="136">
        <v>0</v>
      </c>
      <c r="K45" s="136">
        <v>0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s="26" customFormat="1" ht="26.25" customHeight="1">
      <c r="A46" s="56"/>
      <c r="B46" s="140">
        <v>75085</v>
      </c>
      <c r="C46" s="96"/>
      <c r="D46" s="91" t="s">
        <v>137</v>
      </c>
      <c r="E46" s="128">
        <f>E47+E48</f>
        <v>400</v>
      </c>
      <c r="F46" s="128">
        <f>F47+F48</f>
        <v>276.4</v>
      </c>
      <c r="G46" s="129">
        <f aca="true" t="shared" si="6" ref="G46:G57">F46/E46</f>
        <v>0.691</v>
      </c>
      <c r="H46" s="163">
        <f>H47+H48</f>
        <v>400</v>
      </c>
      <c r="I46" s="135">
        <f>I47+I48</f>
        <v>276.4</v>
      </c>
      <c r="J46" s="135">
        <f>J47+J48</f>
        <v>0</v>
      </c>
      <c r="K46" s="135">
        <f>K47+K48</f>
        <v>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12" customHeight="1">
      <c r="A47" s="56"/>
      <c r="B47" s="114"/>
      <c r="C47" s="113" t="s">
        <v>75</v>
      </c>
      <c r="D47" s="98" t="s">
        <v>124</v>
      </c>
      <c r="E47" s="130">
        <v>300</v>
      </c>
      <c r="F47" s="130">
        <v>120.38</v>
      </c>
      <c r="G47" s="131">
        <f t="shared" si="6"/>
        <v>0.40126666666666666</v>
      </c>
      <c r="H47" s="162">
        <v>300</v>
      </c>
      <c r="I47" s="136">
        <v>120.38</v>
      </c>
      <c r="J47" s="136">
        <v>0</v>
      </c>
      <c r="K47" s="136">
        <v>0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14.25" customHeight="1">
      <c r="A48" s="56"/>
      <c r="B48" s="123"/>
      <c r="C48" s="113" t="s">
        <v>46</v>
      </c>
      <c r="D48" s="94" t="s">
        <v>13</v>
      </c>
      <c r="E48" s="130">
        <v>100</v>
      </c>
      <c r="F48" s="130">
        <v>156.02</v>
      </c>
      <c r="G48" s="131">
        <f t="shared" si="6"/>
        <v>1.5602</v>
      </c>
      <c r="H48" s="162">
        <v>100</v>
      </c>
      <c r="I48" s="136">
        <v>156.02</v>
      </c>
      <c r="J48" s="136">
        <v>0</v>
      </c>
      <c r="K48" s="136">
        <v>0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ht="51" customHeight="1">
      <c r="A49" s="100">
        <v>751</v>
      </c>
      <c r="B49" s="89"/>
      <c r="C49" s="96"/>
      <c r="D49" s="101" t="s">
        <v>16</v>
      </c>
      <c r="E49" s="125">
        <f>E50+E52</f>
        <v>163232</v>
      </c>
      <c r="F49" s="125">
        <f>F50+F52</f>
        <v>154808.15</v>
      </c>
      <c r="G49" s="126">
        <f>F49/E49</f>
        <v>0.9483933910017643</v>
      </c>
      <c r="H49" s="165">
        <f>H50+H52</f>
        <v>163232</v>
      </c>
      <c r="I49" s="165">
        <f>I50+I52</f>
        <v>154808.15</v>
      </c>
      <c r="J49" s="165">
        <f>J50+J52</f>
        <v>0</v>
      </c>
      <c r="K49" s="165">
        <f>K50+K52</f>
        <v>0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38.25" customHeight="1">
      <c r="A50" s="166"/>
      <c r="B50" s="89">
        <v>75101</v>
      </c>
      <c r="C50" s="90"/>
      <c r="D50" s="91" t="s">
        <v>47</v>
      </c>
      <c r="E50" s="128">
        <f>E51</f>
        <v>6160</v>
      </c>
      <c r="F50" s="128">
        <f>F51</f>
        <v>6160</v>
      </c>
      <c r="G50" s="129">
        <f t="shared" si="6"/>
        <v>1</v>
      </c>
      <c r="H50" s="135">
        <f>H51</f>
        <v>6160</v>
      </c>
      <c r="I50" s="135">
        <f>I51</f>
        <v>6160</v>
      </c>
      <c r="J50" s="135">
        <f>J51</f>
        <v>0</v>
      </c>
      <c r="K50" s="135">
        <f>K51</f>
        <v>0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s="26" customFormat="1" ht="88.5" customHeight="1">
      <c r="A51" s="164"/>
      <c r="B51" s="50"/>
      <c r="C51" s="92" t="s">
        <v>36</v>
      </c>
      <c r="D51" s="40" t="s">
        <v>114</v>
      </c>
      <c r="E51" s="130">
        <v>6160</v>
      </c>
      <c r="F51" s="130">
        <v>6160</v>
      </c>
      <c r="G51" s="131">
        <f t="shared" si="6"/>
        <v>1</v>
      </c>
      <c r="H51" s="136">
        <v>6160</v>
      </c>
      <c r="I51" s="136">
        <v>6160</v>
      </c>
      <c r="J51" s="136">
        <v>0</v>
      </c>
      <c r="K51" s="136">
        <v>0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9" s="26" customFormat="1" ht="64.5" customHeight="1">
      <c r="A52" s="164"/>
      <c r="B52" s="153">
        <v>75109</v>
      </c>
      <c r="C52" s="90"/>
      <c r="D52" s="91" t="s">
        <v>169</v>
      </c>
      <c r="E52" s="128">
        <f>E53</f>
        <v>157072</v>
      </c>
      <c r="F52" s="128">
        <f>F53</f>
        <v>148648.15</v>
      </c>
      <c r="G52" s="129">
        <f>F52/E52</f>
        <v>0.9463694993378833</v>
      </c>
      <c r="H52" s="135">
        <f>H53</f>
        <v>157072</v>
      </c>
      <c r="I52" s="135">
        <f>I53</f>
        <v>148648.15</v>
      </c>
      <c r="J52" s="135">
        <f>J53</f>
        <v>0</v>
      </c>
      <c r="K52" s="135">
        <f>K53</f>
        <v>0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s="26" customFormat="1" ht="92.25" customHeight="1">
      <c r="A53" s="167"/>
      <c r="B53" s="50"/>
      <c r="C53" s="113" t="s">
        <v>36</v>
      </c>
      <c r="D53" s="40" t="s">
        <v>114</v>
      </c>
      <c r="E53" s="130">
        <v>157072</v>
      </c>
      <c r="F53" s="130">
        <v>148648.15</v>
      </c>
      <c r="G53" s="131">
        <f>F53/E53</f>
        <v>0.9463694993378833</v>
      </c>
      <c r="H53" s="136">
        <v>157072</v>
      </c>
      <c r="I53" s="136">
        <v>148648.15</v>
      </c>
      <c r="J53" s="136">
        <v>0</v>
      </c>
      <c r="K53" s="136">
        <v>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:29" s="26" customFormat="1" ht="27.75" customHeight="1">
      <c r="A54" s="102">
        <v>754</v>
      </c>
      <c r="B54" s="87"/>
      <c r="C54" s="86"/>
      <c r="D54" s="97" t="s">
        <v>31</v>
      </c>
      <c r="E54" s="125">
        <f>E55</f>
        <v>50000</v>
      </c>
      <c r="F54" s="125">
        <f>F55</f>
        <v>18945</v>
      </c>
      <c r="G54" s="126">
        <f t="shared" si="6"/>
        <v>0.3789</v>
      </c>
      <c r="H54" s="165">
        <f aca="true" t="shared" si="7" ref="H54:K55">H55</f>
        <v>50000</v>
      </c>
      <c r="I54" s="165">
        <f t="shared" si="7"/>
        <v>18945</v>
      </c>
      <c r="J54" s="165">
        <f t="shared" si="7"/>
        <v>0</v>
      </c>
      <c r="K54" s="165">
        <f t="shared" si="7"/>
        <v>0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:29" ht="13.5" customHeight="1">
      <c r="A55" s="54"/>
      <c r="B55" s="89">
        <v>75416</v>
      </c>
      <c r="C55" s="90"/>
      <c r="D55" s="91" t="s">
        <v>115</v>
      </c>
      <c r="E55" s="128">
        <f>E56</f>
        <v>50000</v>
      </c>
      <c r="F55" s="128">
        <f>F56</f>
        <v>18945</v>
      </c>
      <c r="G55" s="129">
        <f t="shared" si="6"/>
        <v>0.3789</v>
      </c>
      <c r="H55" s="135">
        <f t="shared" si="7"/>
        <v>50000</v>
      </c>
      <c r="I55" s="135">
        <f t="shared" si="7"/>
        <v>18945</v>
      </c>
      <c r="J55" s="135">
        <f t="shared" si="7"/>
        <v>0</v>
      </c>
      <c r="K55" s="135">
        <f t="shared" si="7"/>
        <v>0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39.75" customHeight="1">
      <c r="A56" s="54"/>
      <c r="B56" s="63"/>
      <c r="C56" s="92" t="s">
        <v>48</v>
      </c>
      <c r="D56" s="40" t="s">
        <v>116</v>
      </c>
      <c r="E56" s="130">
        <v>50000</v>
      </c>
      <c r="F56" s="130">
        <v>18945</v>
      </c>
      <c r="G56" s="131">
        <f t="shared" si="6"/>
        <v>0.3789</v>
      </c>
      <c r="H56" s="136">
        <v>50000</v>
      </c>
      <c r="I56" s="136">
        <v>18945</v>
      </c>
      <c r="J56" s="136">
        <v>0</v>
      </c>
      <c r="K56" s="136">
        <v>0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77.25" customHeight="1">
      <c r="A57" s="82">
        <v>756</v>
      </c>
      <c r="B57" s="83"/>
      <c r="C57" s="84"/>
      <c r="D57" s="97" t="s">
        <v>28</v>
      </c>
      <c r="E57" s="125">
        <f>E58+E60+E69+E80+E85</f>
        <v>53466335</v>
      </c>
      <c r="F57" s="125">
        <f>F58+F60+F69+F80+F85</f>
        <v>57763633.19</v>
      </c>
      <c r="G57" s="126">
        <f t="shared" si="6"/>
        <v>1.0803739061224227</v>
      </c>
      <c r="H57" s="138">
        <f>H58+H60+H69+H80+H85</f>
        <v>53466335</v>
      </c>
      <c r="I57" s="138">
        <f>I58+I60+I69+I80+I85</f>
        <v>57763633.19</v>
      </c>
      <c r="J57" s="138">
        <f>J58+J60+J69+J80+J85</f>
        <v>0</v>
      </c>
      <c r="K57" s="138">
        <f>K58+K60+K69+K80+K85</f>
        <v>0</v>
      </c>
      <c r="L57" s="25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24.75" customHeight="1">
      <c r="A58" s="53"/>
      <c r="B58" s="89">
        <v>75601</v>
      </c>
      <c r="C58" s="90"/>
      <c r="D58" s="91" t="s">
        <v>49</v>
      </c>
      <c r="E58" s="128">
        <f aca="true" t="shared" si="8" ref="E58:K58">E59</f>
        <v>30000</v>
      </c>
      <c r="F58" s="128">
        <f t="shared" si="8"/>
        <v>35698.83</v>
      </c>
      <c r="G58" s="129">
        <f t="shared" si="8"/>
        <v>1.189961</v>
      </c>
      <c r="H58" s="135">
        <f t="shared" si="8"/>
        <v>30000</v>
      </c>
      <c r="I58" s="135">
        <f t="shared" si="8"/>
        <v>35698.83</v>
      </c>
      <c r="J58" s="135">
        <f t="shared" si="8"/>
        <v>0</v>
      </c>
      <c r="K58" s="135">
        <f t="shared" si="8"/>
        <v>0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s="26" customFormat="1" ht="43.5" customHeight="1">
      <c r="A59" s="56"/>
      <c r="B59" s="50"/>
      <c r="C59" s="92" t="s">
        <v>50</v>
      </c>
      <c r="D59" s="40" t="s">
        <v>117</v>
      </c>
      <c r="E59" s="130">
        <v>30000</v>
      </c>
      <c r="F59" s="130">
        <v>35698.83</v>
      </c>
      <c r="G59" s="131">
        <f>F59/E59</f>
        <v>1.189961</v>
      </c>
      <c r="H59" s="136">
        <v>30000</v>
      </c>
      <c r="I59" s="136">
        <v>35698.83</v>
      </c>
      <c r="J59" s="136">
        <v>0</v>
      </c>
      <c r="K59" s="136">
        <v>0</v>
      </c>
      <c r="L59" s="27"/>
      <c r="M59" s="27"/>
      <c r="N59" s="27"/>
      <c r="O59" s="27"/>
      <c r="P59" s="27" t="s">
        <v>21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77.25" customHeight="1">
      <c r="A60" s="56"/>
      <c r="B60" s="89">
        <v>75615</v>
      </c>
      <c r="C60" s="90"/>
      <c r="D60" s="91" t="s">
        <v>51</v>
      </c>
      <c r="E60" s="128">
        <f>E61+E62+E63+E64+E65+E66+E67+E68</f>
        <v>11976500</v>
      </c>
      <c r="F60" s="128">
        <f>F61+F62+F63+F64+F65+F66+F67+F68</f>
        <v>11847848.69</v>
      </c>
      <c r="G60" s="129">
        <f aca="true" t="shared" si="9" ref="G60:G67">F60/E60</f>
        <v>0.9892580211247025</v>
      </c>
      <c r="H60" s="135">
        <f>H61+H62+H63+H64+H65+H66+H67+H68</f>
        <v>11976500</v>
      </c>
      <c r="I60" s="135">
        <f>I61+I62+I63+I64+I65+I66+I67+I68</f>
        <v>11847848.69</v>
      </c>
      <c r="J60" s="135">
        <v>0</v>
      </c>
      <c r="K60" s="135">
        <v>0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s="26" customFormat="1" ht="12.75">
      <c r="A61" s="56"/>
      <c r="B61" s="65"/>
      <c r="C61" s="92" t="s">
        <v>52</v>
      </c>
      <c r="D61" s="94" t="s">
        <v>119</v>
      </c>
      <c r="E61" s="130">
        <v>11500000</v>
      </c>
      <c r="F61" s="130">
        <v>11359801.95</v>
      </c>
      <c r="G61" s="131">
        <f t="shared" si="9"/>
        <v>0.9878088652173912</v>
      </c>
      <c r="H61" s="136">
        <v>11500000</v>
      </c>
      <c r="I61" s="136">
        <v>11359801.95</v>
      </c>
      <c r="J61" s="136">
        <v>0</v>
      </c>
      <c r="K61" s="136">
        <v>0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s="26" customFormat="1" ht="12.75">
      <c r="A62" s="56"/>
      <c r="B62" s="57"/>
      <c r="C62" s="92" t="s">
        <v>53</v>
      </c>
      <c r="D62" s="94" t="s">
        <v>120</v>
      </c>
      <c r="E62" s="130">
        <v>1000</v>
      </c>
      <c r="F62" s="130">
        <v>1222</v>
      </c>
      <c r="G62" s="131">
        <f t="shared" si="9"/>
        <v>1.222</v>
      </c>
      <c r="H62" s="136">
        <v>1000</v>
      </c>
      <c r="I62" s="136">
        <v>1222</v>
      </c>
      <c r="J62" s="136">
        <v>0</v>
      </c>
      <c r="K62" s="136">
        <v>0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:29" s="26" customFormat="1" ht="12.75">
      <c r="A63" s="56"/>
      <c r="B63" s="57"/>
      <c r="C63" s="92" t="s">
        <v>54</v>
      </c>
      <c r="D63" s="94" t="s">
        <v>121</v>
      </c>
      <c r="E63" s="130">
        <v>10000</v>
      </c>
      <c r="F63" s="130">
        <v>18244</v>
      </c>
      <c r="G63" s="131">
        <f t="shared" si="9"/>
        <v>1.8244</v>
      </c>
      <c r="H63" s="136">
        <v>10000</v>
      </c>
      <c r="I63" s="136">
        <v>18244</v>
      </c>
      <c r="J63" s="136">
        <v>0</v>
      </c>
      <c r="K63" s="136">
        <v>0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s="26" customFormat="1" ht="25.5">
      <c r="A64" s="56"/>
      <c r="B64" s="58"/>
      <c r="C64" s="92" t="s">
        <v>55</v>
      </c>
      <c r="D64" s="40" t="s">
        <v>122</v>
      </c>
      <c r="E64" s="130">
        <v>400000</v>
      </c>
      <c r="F64" s="130">
        <v>346120.2</v>
      </c>
      <c r="G64" s="131">
        <f t="shared" si="9"/>
        <v>0.8653005</v>
      </c>
      <c r="H64" s="136">
        <v>400000</v>
      </c>
      <c r="I64" s="136">
        <v>346120.2</v>
      </c>
      <c r="J64" s="136">
        <v>0</v>
      </c>
      <c r="K64" s="136">
        <v>0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s="26" customFormat="1" ht="32.25" customHeight="1">
      <c r="A65" s="56"/>
      <c r="B65" s="57"/>
      <c r="C65" s="92" t="s">
        <v>56</v>
      </c>
      <c r="D65" s="40" t="s">
        <v>123</v>
      </c>
      <c r="E65" s="130">
        <v>50000</v>
      </c>
      <c r="F65" s="130">
        <v>83783</v>
      </c>
      <c r="G65" s="131">
        <f t="shared" si="9"/>
        <v>1.67566</v>
      </c>
      <c r="H65" s="136">
        <v>50000</v>
      </c>
      <c r="I65" s="136">
        <v>83783</v>
      </c>
      <c r="J65" s="136">
        <v>0</v>
      </c>
      <c r="K65" s="136">
        <v>0</v>
      </c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s="26" customFormat="1" ht="91.5" customHeight="1">
      <c r="A66" s="56"/>
      <c r="B66" s="57"/>
      <c r="C66" s="113" t="s">
        <v>138</v>
      </c>
      <c r="D66" s="137" t="s">
        <v>157</v>
      </c>
      <c r="E66" s="130">
        <v>500</v>
      </c>
      <c r="F66" s="130">
        <v>324.8</v>
      </c>
      <c r="G66" s="131">
        <f>F66/E66</f>
        <v>0.6496000000000001</v>
      </c>
      <c r="H66" s="136">
        <v>500</v>
      </c>
      <c r="I66" s="136">
        <v>324.8</v>
      </c>
      <c r="J66" s="136">
        <v>0</v>
      </c>
      <c r="K66" s="136">
        <v>0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:29" s="26" customFormat="1" ht="31.5" customHeight="1">
      <c r="A67" s="54"/>
      <c r="B67" s="58"/>
      <c r="C67" s="92" t="s">
        <v>73</v>
      </c>
      <c r="D67" s="40" t="s">
        <v>118</v>
      </c>
      <c r="E67" s="130">
        <v>5000</v>
      </c>
      <c r="F67" s="130">
        <v>21956.43</v>
      </c>
      <c r="G67" s="131">
        <f t="shared" si="9"/>
        <v>4.391286</v>
      </c>
      <c r="H67" s="136">
        <v>5000</v>
      </c>
      <c r="I67" s="136">
        <v>21956.43</v>
      </c>
      <c r="J67" s="136">
        <v>0</v>
      </c>
      <c r="K67" s="136">
        <v>0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s="26" customFormat="1" ht="12.75" customHeight="1">
      <c r="A68" s="54"/>
      <c r="B68" s="58"/>
      <c r="C68" s="92" t="s">
        <v>75</v>
      </c>
      <c r="D68" s="40" t="s">
        <v>124</v>
      </c>
      <c r="E68" s="130">
        <v>10000</v>
      </c>
      <c r="F68" s="130">
        <v>16396.31</v>
      </c>
      <c r="G68" s="131">
        <f>F68/E68</f>
        <v>1.639631</v>
      </c>
      <c r="H68" s="136">
        <v>10000</v>
      </c>
      <c r="I68" s="136">
        <v>16396.31</v>
      </c>
      <c r="J68" s="136">
        <v>0</v>
      </c>
      <c r="K68" s="136">
        <v>0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ht="76.5" customHeight="1">
      <c r="A69" s="56"/>
      <c r="B69" s="103">
        <v>75616</v>
      </c>
      <c r="C69" s="90"/>
      <c r="D69" s="91" t="s">
        <v>57</v>
      </c>
      <c r="E69" s="128">
        <f>E70+E71+E72+E73+E74+E75+E76+E77+E78+E79</f>
        <v>7850000</v>
      </c>
      <c r="F69" s="128">
        <f>F70+F71+F72+F74+F73+F75+F76+F77+F78+F79</f>
        <v>9047335.96</v>
      </c>
      <c r="G69" s="129">
        <f>F69/E69</f>
        <v>1.1525268738853505</v>
      </c>
      <c r="H69" s="135">
        <f>H70+H71+H72+H73+H75+H74+H76+H77+H78+H79</f>
        <v>7850000</v>
      </c>
      <c r="I69" s="135">
        <f>I70+I71+I72+I73+I74+I75+I76+I77+I78+I79</f>
        <v>9047335.959999999</v>
      </c>
      <c r="J69" s="135">
        <v>0</v>
      </c>
      <c r="K69" s="135">
        <v>0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</row>
    <row r="70" spans="1:29" s="26" customFormat="1" ht="12.75">
      <c r="A70" s="56"/>
      <c r="B70" s="65"/>
      <c r="C70" s="92" t="s">
        <v>52</v>
      </c>
      <c r="D70" s="94" t="s">
        <v>119</v>
      </c>
      <c r="E70" s="130">
        <v>5500000</v>
      </c>
      <c r="F70" s="130">
        <v>5759732.36</v>
      </c>
      <c r="G70" s="131">
        <f aca="true" t="shared" si="10" ref="G70:G90">F70/E70</f>
        <v>1.0472240654545455</v>
      </c>
      <c r="H70" s="136">
        <v>5500000</v>
      </c>
      <c r="I70" s="136">
        <v>5759732.36</v>
      </c>
      <c r="J70" s="136">
        <v>0</v>
      </c>
      <c r="K70" s="136">
        <v>0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s="26" customFormat="1" ht="12.75">
      <c r="A71" s="56"/>
      <c r="B71" s="57"/>
      <c r="C71" s="92" t="s">
        <v>53</v>
      </c>
      <c r="D71" s="94" t="s">
        <v>120</v>
      </c>
      <c r="E71" s="130">
        <v>120000</v>
      </c>
      <c r="F71" s="130">
        <v>91096.29</v>
      </c>
      <c r="G71" s="131">
        <f t="shared" si="10"/>
        <v>0.75913575</v>
      </c>
      <c r="H71" s="136">
        <v>120000</v>
      </c>
      <c r="I71" s="136">
        <v>91096.29</v>
      </c>
      <c r="J71" s="136">
        <v>0</v>
      </c>
      <c r="K71" s="136">
        <v>0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s="26" customFormat="1" ht="12.75">
      <c r="A72" s="56"/>
      <c r="B72" s="57"/>
      <c r="C72" s="92" t="s">
        <v>54</v>
      </c>
      <c r="D72" s="94" t="s">
        <v>121</v>
      </c>
      <c r="E72" s="130">
        <v>10000</v>
      </c>
      <c r="F72" s="130">
        <v>9254.81</v>
      </c>
      <c r="G72" s="131">
        <f t="shared" si="10"/>
        <v>0.925481</v>
      </c>
      <c r="H72" s="136">
        <v>10000</v>
      </c>
      <c r="I72" s="136">
        <v>9254.81</v>
      </c>
      <c r="J72" s="136">
        <v>0</v>
      </c>
      <c r="K72" s="136">
        <v>0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s="26" customFormat="1" ht="25.5">
      <c r="A73" s="56"/>
      <c r="B73" s="57"/>
      <c r="C73" s="92" t="s">
        <v>55</v>
      </c>
      <c r="D73" s="40" t="s">
        <v>122</v>
      </c>
      <c r="E73" s="130">
        <v>700000</v>
      </c>
      <c r="F73" s="130">
        <v>1102919.31</v>
      </c>
      <c r="G73" s="131">
        <f t="shared" si="10"/>
        <v>1.5755990142857144</v>
      </c>
      <c r="H73" s="136">
        <v>700000</v>
      </c>
      <c r="I73" s="136">
        <v>1102919.31</v>
      </c>
      <c r="J73" s="136">
        <v>0</v>
      </c>
      <c r="K73" s="136">
        <v>0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s="26" customFormat="1" ht="25.5">
      <c r="A74" s="56"/>
      <c r="B74" s="57"/>
      <c r="C74" s="92" t="s">
        <v>58</v>
      </c>
      <c r="D74" s="40" t="s">
        <v>125</v>
      </c>
      <c r="E74" s="130">
        <v>100000</v>
      </c>
      <c r="F74" s="130">
        <v>99840.19</v>
      </c>
      <c r="G74" s="131">
        <f t="shared" si="10"/>
        <v>0.9984019000000001</v>
      </c>
      <c r="H74" s="136">
        <v>100000</v>
      </c>
      <c r="I74" s="136">
        <v>99840.19</v>
      </c>
      <c r="J74" s="136">
        <v>0</v>
      </c>
      <c r="K74" s="136">
        <v>0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s="26" customFormat="1" ht="12.75">
      <c r="A75" s="56"/>
      <c r="B75" s="57"/>
      <c r="C75" s="92" t="s">
        <v>59</v>
      </c>
      <c r="D75" s="94" t="s">
        <v>126</v>
      </c>
      <c r="E75" s="130">
        <v>20000</v>
      </c>
      <c r="F75" s="130">
        <v>23559.57</v>
      </c>
      <c r="G75" s="131">
        <f t="shared" si="10"/>
        <v>1.1779785</v>
      </c>
      <c r="H75" s="136">
        <v>20000</v>
      </c>
      <c r="I75" s="136">
        <v>23559.57</v>
      </c>
      <c r="J75" s="136">
        <v>0</v>
      </c>
      <c r="K75" s="136">
        <v>0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s="26" customFormat="1" ht="12.75">
      <c r="A76" s="56"/>
      <c r="B76" s="57"/>
      <c r="C76" s="92" t="s">
        <v>60</v>
      </c>
      <c r="D76" s="94" t="s">
        <v>14</v>
      </c>
      <c r="E76" s="130">
        <v>20000</v>
      </c>
      <c r="F76" s="130">
        <v>18735</v>
      </c>
      <c r="G76" s="131">
        <f t="shared" si="10"/>
        <v>0.93675</v>
      </c>
      <c r="H76" s="136">
        <v>20000</v>
      </c>
      <c r="I76" s="136">
        <v>18735</v>
      </c>
      <c r="J76" s="136">
        <v>0</v>
      </c>
      <c r="K76" s="136">
        <v>0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s="26" customFormat="1" ht="25.5">
      <c r="A77" s="56"/>
      <c r="B77" s="57"/>
      <c r="C77" s="92" t="s">
        <v>56</v>
      </c>
      <c r="D77" s="40" t="s">
        <v>123</v>
      </c>
      <c r="E77" s="130">
        <v>1300000</v>
      </c>
      <c r="F77" s="130">
        <v>1868757.41</v>
      </c>
      <c r="G77" s="131">
        <f t="shared" si="10"/>
        <v>1.4375057</v>
      </c>
      <c r="H77" s="136">
        <v>1300000</v>
      </c>
      <c r="I77" s="136">
        <v>1868757.41</v>
      </c>
      <c r="J77" s="136">
        <v>0</v>
      </c>
      <c r="K77" s="136">
        <v>0</v>
      </c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s="26" customFormat="1" ht="89.25">
      <c r="A78" s="54"/>
      <c r="B78" s="58"/>
      <c r="C78" s="113" t="s">
        <v>138</v>
      </c>
      <c r="D78" s="157" t="s">
        <v>139</v>
      </c>
      <c r="E78" s="130">
        <v>20000</v>
      </c>
      <c r="F78" s="130">
        <v>28750.4</v>
      </c>
      <c r="G78" s="131">
        <f t="shared" si="10"/>
        <v>1.4375200000000001</v>
      </c>
      <c r="H78" s="136">
        <v>20000</v>
      </c>
      <c r="I78" s="136">
        <v>28750.4</v>
      </c>
      <c r="J78" s="136">
        <v>0</v>
      </c>
      <c r="K78" s="136">
        <v>0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s="26" customFormat="1" ht="27" customHeight="1">
      <c r="A79" s="56"/>
      <c r="B79" s="58"/>
      <c r="C79" s="92" t="s">
        <v>73</v>
      </c>
      <c r="D79" s="40" t="s">
        <v>118</v>
      </c>
      <c r="E79" s="130">
        <v>60000</v>
      </c>
      <c r="F79" s="130">
        <v>44690.62</v>
      </c>
      <c r="G79" s="131">
        <f t="shared" si="10"/>
        <v>0.7448436666666667</v>
      </c>
      <c r="H79" s="136">
        <v>60000</v>
      </c>
      <c r="I79" s="136">
        <v>44690.62</v>
      </c>
      <c r="J79" s="136">
        <v>0</v>
      </c>
      <c r="K79" s="136">
        <v>0</v>
      </c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ht="57.75" customHeight="1">
      <c r="A80" s="56"/>
      <c r="B80" s="89">
        <v>75618</v>
      </c>
      <c r="C80" s="90"/>
      <c r="D80" s="91" t="s">
        <v>61</v>
      </c>
      <c r="E80" s="128">
        <f>E81+E82+E83+E84</f>
        <v>1664000</v>
      </c>
      <c r="F80" s="128">
        <f>F81+F82+F83+F84</f>
        <v>1734918.8</v>
      </c>
      <c r="G80" s="129">
        <f>F80/E80</f>
        <v>1.0426194711538461</v>
      </c>
      <c r="H80" s="135">
        <f>H81+H82+H83+H84</f>
        <v>1664000</v>
      </c>
      <c r="I80" s="135">
        <f>I81+I82+I83+I84</f>
        <v>1734918.8</v>
      </c>
      <c r="J80" s="135">
        <v>0</v>
      </c>
      <c r="K80" s="135">
        <v>0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</row>
    <row r="81" spans="1:29" s="26" customFormat="1" ht="12.75" customHeight="1">
      <c r="A81" s="56"/>
      <c r="B81" s="204"/>
      <c r="C81" s="92" t="s">
        <v>62</v>
      </c>
      <c r="D81" s="40" t="s">
        <v>15</v>
      </c>
      <c r="E81" s="130">
        <v>400000</v>
      </c>
      <c r="F81" s="130">
        <v>383534.78</v>
      </c>
      <c r="G81" s="131">
        <f t="shared" si="10"/>
        <v>0.95883695</v>
      </c>
      <c r="H81" s="136">
        <v>400000</v>
      </c>
      <c r="I81" s="136">
        <v>383534.78</v>
      </c>
      <c r="J81" s="136">
        <v>0</v>
      </c>
      <c r="K81" s="136">
        <v>0</v>
      </c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s="26" customFormat="1" ht="26.25" customHeight="1">
      <c r="A82" s="56"/>
      <c r="B82" s="205"/>
      <c r="C82" s="92" t="s">
        <v>64</v>
      </c>
      <c r="D82" s="40" t="s">
        <v>63</v>
      </c>
      <c r="E82" s="130">
        <v>600000</v>
      </c>
      <c r="F82" s="130">
        <v>667981.26</v>
      </c>
      <c r="G82" s="131">
        <f t="shared" si="10"/>
        <v>1.1133021</v>
      </c>
      <c r="H82" s="136">
        <v>600000</v>
      </c>
      <c r="I82" s="136">
        <v>667981.26</v>
      </c>
      <c r="J82" s="136">
        <v>0</v>
      </c>
      <c r="K82" s="136">
        <v>0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s="26" customFormat="1" ht="54" customHeight="1">
      <c r="A83" s="54"/>
      <c r="B83" s="206"/>
      <c r="C83" s="92" t="s">
        <v>65</v>
      </c>
      <c r="D83" s="40" t="s">
        <v>66</v>
      </c>
      <c r="E83" s="130">
        <v>662000</v>
      </c>
      <c r="F83" s="130">
        <v>682402.76</v>
      </c>
      <c r="G83" s="131">
        <f t="shared" si="10"/>
        <v>1.0308198791540786</v>
      </c>
      <c r="H83" s="134">
        <v>662000</v>
      </c>
      <c r="I83" s="134">
        <v>682402.76</v>
      </c>
      <c r="J83" s="134">
        <v>0</v>
      </c>
      <c r="K83" s="134">
        <v>0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s="26" customFormat="1" ht="15.75" customHeight="1">
      <c r="A84" s="56"/>
      <c r="B84" s="62"/>
      <c r="C84" s="92" t="s">
        <v>72</v>
      </c>
      <c r="D84" s="40" t="s">
        <v>24</v>
      </c>
      <c r="E84" s="130">
        <v>2000</v>
      </c>
      <c r="F84" s="130">
        <v>1000</v>
      </c>
      <c r="G84" s="131">
        <f>F84/E84</f>
        <v>0.5</v>
      </c>
      <c r="H84" s="134">
        <v>2000</v>
      </c>
      <c r="I84" s="134">
        <v>1000</v>
      </c>
      <c r="J84" s="134">
        <v>0</v>
      </c>
      <c r="K84" s="134">
        <v>0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29" ht="37.5" customHeight="1">
      <c r="A85" s="56"/>
      <c r="B85" s="89">
        <v>75621</v>
      </c>
      <c r="C85" s="90"/>
      <c r="D85" s="91" t="s">
        <v>67</v>
      </c>
      <c r="E85" s="128">
        <f>E86+E87</f>
        <v>31945835</v>
      </c>
      <c r="F85" s="128">
        <f>F86+F87</f>
        <v>35097830.91</v>
      </c>
      <c r="G85" s="129">
        <f t="shared" si="10"/>
        <v>1.0986668813008016</v>
      </c>
      <c r="H85" s="135">
        <f>H86+H87</f>
        <v>31945835</v>
      </c>
      <c r="I85" s="135">
        <f>I86+I87</f>
        <v>35097830.91</v>
      </c>
      <c r="J85" s="135">
        <v>0</v>
      </c>
      <c r="K85" s="135">
        <v>0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ht="30" customHeight="1">
      <c r="A86" s="56"/>
      <c r="B86" s="204"/>
      <c r="C86" s="92" t="s">
        <v>68</v>
      </c>
      <c r="D86" s="98" t="s">
        <v>49</v>
      </c>
      <c r="E86" s="130">
        <v>29945835</v>
      </c>
      <c r="F86" s="130">
        <v>31848850</v>
      </c>
      <c r="G86" s="131">
        <f t="shared" si="10"/>
        <v>1.0635485702769685</v>
      </c>
      <c r="H86" s="134">
        <v>29945835</v>
      </c>
      <c r="I86" s="134">
        <v>31848850</v>
      </c>
      <c r="J86" s="134">
        <v>0</v>
      </c>
      <c r="K86" s="134">
        <v>0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29" ht="24.75" customHeight="1">
      <c r="A87" s="56"/>
      <c r="B87" s="206"/>
      <c r="C87" s="92" t="s">
        <v>69</v>
      </c>
      <c r="D87" s="98" t="s">
        <v>140</v>
      </c>
      <c r="E87" s="130">
        <v>2000000</v>
      </c>
      <c r="F87" s="130">
        <v>3248980.91</v>
      </c>
      <c r="G87" s="131">
        <f t="shared" si="10"/>
        <v>1.624490455</v>
      </c>
      <c r="H87" s="134">
        <v>2000000</v>
      </c>
      <c r="I87" s="134">
        <v>3248980.91</v>
      </c>
      <c r="J87" s="134">
        <v>0</v>
      </c>
      <c r="K87" s="134">
        <v>0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29" ht="12.75" customHeight="1">
      <c r="A88" s="82">
        <v>758</v>
      </c>
      <c r="B88" s="83"/>
      <c r="C88" s="84"/>
      <c r="D88" s="97" t="s">
        <v>8</v>
      </c>
      <c r="E88" s="125">
        <f>E89+E91+E96</f>
        <v>23669120.9</v>
      </c>
      <c r="F88" s="125">
        <f>F89+F91+F96</f>
        <v>24328794.08</v>
      </c>
      <c r="G88" s="126">
        <f>F88/E88</f>
        <v>1.0278706244641305</v>
      </c>
      <c r="H88" s="138">
        <f>H89+H91+H96</f>
        <v>23468863.83</v>
      </c>
      <c r="I88" s="138">
        <f>I89+I91+I96</f>
        <v>24128537.77</v>
      </c>
      <c r="J88" s="138">
        <f>J89+J91+J96</f>
        <v>200257.07</v>
      </c>
      <c r="K88" s="138">
        <f>K89+K91+K96</f>
        <v>200256.31</v>
      </c>
      <c r="L88" s="25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ht="38.25" customHeight="1">
      <c r="A89" s="53"/>
      <c r="B89" s="89">
        <v>75801</v>
      </c>
      <c r="C89" s="90"/>
      <c r="D89" s="91" t="s">
        <v>70</v>
      </c>
      <c r="E89" s="128">
        <f>E90</f>
        <v>22689565</v>
      </c>
      <c r="F89" s="128">
        <f>F90</f>
        <v>22689565</v>
      </c>
      <c r="G89" s="129">
        <f>F89/E89</f>
        <v>1</v>
      </c>
      <c r="H89" s="135">
        <f>H90</f>
        <v>22689565</v>
      </c>
      <c r="I89" s="135">
        <f>I90</f>
        <v>22689565</v>
      </c>
      <c r="J89" s="135">
        <f>J90</f>
        <v>0</v>
      </c>
      <c r="K89" s="135">
        <f>K90</f>
        <v>0</v>
      </c>
      <c r="L89" s="25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</row>
    <row r="90" spans="1:29" s="26" customFormat="1" ht="13.5" customHeight="1">
      <c r="A90" s="56"/>
      <c r="B90" s="66"/>
      <c r="C90" s="92" t="s">
        <v>71</v>
      </c>
      <c r="D90" s="40" t="s">
        <v>30</v>
      </c>
      <c r="E90" s="130">
        <v>22689565</v>
      </c>
      <c r="F90" s="130">
        <v>22689565</v>
      </c>
      <c r="G90" s="131">
        <f t="shared" si="10"/>
        <v>1</v>
      </c>
      <c r="H90" s="136">
        <v>22689565</v>
      </c>
      <c r="I90" s="136">
        <v>22689565</v>
      </c>
      <c r="J90" s="136">
        <v>0</v>
      </c>
      <c r="K90" s="136">
        <v>0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spans="1:29" ht="13.5" customHeight="1">
      <c r="A91" s="56"/>
      <c r="B91" s="83">
        <v>75814</v>
      </c>
      <c r="C91" s="104"/>
      <c r="D91" s="99" t="s">
        <v>74</v>
      </c>
      <c r="E91" s="128">
        <f>SUM(E92:E95)</f>
        <v>871156.8999999999</v>
      </c>
      <c r="F91" s="128">
        <f>SUM(F92:F95)</f>
        <v>1530830.08</v>
      </c>
      <c r="G91" s="129">
        <f>F91/E91</f>
        <v>1.7572380819115365</v>
      </c>
      <c r="H91" s="135">
        <f>SUM(H92:H95)</f>
        <v>670899.83</v>
      </c>
      <c r="I91" s="135">
        <f>SUM(I92:I95)</f>
        <v>1330573.77</v>
      </c>
      <c r="J91" s="135">
        <f>SUM(J92:J95)</f>
        <v>200257.07</v>
      </c>
      <c r="K91" s="135">
        <f>SUM(K92:K95)</f>
        <v>200256.31</v>
      </c>
      <c r="L91" s="25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</row>
    <row r="92" spans="1:29" ht="13.5" customHeight="1">
      <c r="A92" s="56"/>
      <c r="B92" s="67"/>
      <c r="C92" s="92" t="s">
        <v>75</v>
      </c>
      <c r="D92" s="40" t="s">
        <v>124</v>
      </c>
      <c r="E92" s="130">
        <v>100000</v>
      </c>
      <c r="F92" s="130">
        <v>133602.96</v>
      </c>
      <c r="G92" s="131">
        <f>F92/E92</f>
        <v>1.3360295999999998</v>
      </c>
      <c r="H92" s="134">
        <v>100000</v>
      </c>
      <c r="I92" s="134">
        <v>133602.96</v>
      </c>
      <c r="J92" s="134">
        <v>0</v>
      </c>
      <c r="K92" s="134">
        <v>0</v>
      </c>
      <c r="L92" s="25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</row>
    <row r="93" spans="1:29" ht="24.75" customHeight="1">
      <c r="A93" s="56"/>
      <c r="B93" s="67"/>
      <c r="C93" s="113" t="s">
        <v>135</v>
      </c>
      <c r="D93" s="98" t="s">
        <v>136</v>
      </c>
      <c r="E93" s="130">
        <v>570899.83</v>
      </c>
      <c r="F93" s="130">
        <v>1196970.81</v>
      </c>
      <c r="G93" s="131">
        <f>F93/E93</f>
        <v>2.0966389322624255</v>
      </c>
      <c r="H93" s="134">
        <v>570899.83</v>
      </c>
      <c r="I93" s="134">
        <v>1196970.81</v>
      </c>
      <c r="J93" s="134">
        <v>0</v>
      </c>
      <c r="K93" s="134">
        <v>0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</row>
    <row r="94" spans="1:29" ht="13.5" customHeight="1">
      <c r="A94" s="56"/>
      <c r="B94" s="67"/>
      <c r="C94" s="113" t="s">
        <v>46</v>
      </c>
      <c r="D94" s="40" t="s">
        <v>13</v>
      </c>
      <c r="E94" s="130">
        <v>0</v>
      </c>
      <c r="F94" s="130">
        <v>0</v>
      </c>
      <c r="G94" s="131">
        <v>0</v>
      </c>
      <c r="H94" s="134">
        <v>0</v>
      </c>
      <c r="I94" s="134">
        <v>0</v>
      </c>
      <c r="J94" s="134">
        <v>0</v>
      </c>
      <c r="K94" s="134">
        <v>0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</row>
    <row r="95" spans="1:29" ht="54" customHeight="1">
      <c r="A95" s="54"/>
      <c r="B95" s="71"/>
      <c r="C95" s="113" t="s">
        <v>130</v>
      </c>
      <c r="D95" s="98" t="s">
        <v>131</v>
      </c>
      <c r="E95" s="130">
        <v>200257.07</v>
      </c>
      <c r="F95" s="130">
        <v>200256.31</v>
      </c>
      <c r="G95" s="131">
        <f>F95/E95</f>
        <v>0.99999620487806</v>
      </c>
      <c r="H95" s="134">
        <v>0</v>
      </c>
      <c r="I95" s="134">
        <v>0</v>
      </c>
      <c r="J95" s="134">
        <v>200257.07</v>
      </c>
      <c r="K95" s="134">
        <v>200256.31</v>
      </c>
      <c r="L95" s="25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</row>
    <row r="96" spans="1:29" s="26" customFormat="1" ht="25.5">
      <c r="A96" s="56"/>
      <c r="B96" s="95">
        <v>75831</v>
      </c>
      <c r="C96" s="96"/>
      <c r="D96" s="91" t="s">
        <v>107</v>
      </c>
      <c r="E96" s="128">
        <f>E97</f>
        <v>108399</v>
      </c>
      <c r="F96" s="128">
        <f>F97</f>
        <v>108399</v>
      </c>
      <c r="G96" s="129">
        <f aca="true" t="shared" si="11" ref="G96:G105">F96/E96</f>
        <v>1</v>
      </c>
      <c r="H96" s="133">
        <f>H97</f>
        <v>108399</v>
      </c>
      <c r="I96" s="133">
        <f>I97</f>
        <v>108399</v>
      </c>
      <c r="J96" s="133">
        <f>J97</f>
        <v>0</v>
      </c>
      <c r="K96" s="133">
        <f>K97</f>
        <v>0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spans="1:29" s="26" customFormat="1" ht="16.5" customHeight="1">
      <c r="A97" s="56"/>
      <c r="B97" s="61"/>
      <c r="C97" s="92" t="s">
        <v>71</v>
      </c>
      <c r="D97" s="40" t="s">
        <v>30</v>
      </c>
      <c r="E97" s="130">
        <v>108399</v>
      </c>
      <c r="F97" s="130">
        <v>108399</v>
      </c>
      <c r="G97" s="131">
        <f t="shared" si="11"/>
        <v>1</v>
      </c>
      <c r="H97" s="134">
        <v>108399</v>
      </c>
      <c r="I97" s="134">
        <v>108399</v>
      </c>
      <c r="J97" s="134">
        <v>0</v>
      </c>
      <c r="K97" s="134">
        <v>0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ht="13.5" customHeight="1">
      <c r="A98" s="82">
        <v>801</v>
      </c>
      <c r="B98" s="83"/>
      <c r="C98" s="84"/>
      <c r="D98" s="106" t="s">
        <v>17</v>
      </c>
      <c r="E98" s="125">
        <f>E99+E105+E108+E116+E118</f>
        <v>1634159.76</v>
      </c>
      <c r="F98" s="125">
        <f>F99+F105+F108+F116+F118</f>
        <v>1718806.92</v>
      </c>
      <c r="G98" s="126">
        <f t="shared" si="11"/>
        <v>1.051798583022262</v>
      </c>
      <c r="H98" s="138">
        <f>H99+H105+H108+H116+H118</f>
        <v>1634159.76</v>
      </c>
      <c r="I98" s="138">
        <f>I99+I105+I108+I116+I118</f>
        <v>1718806.92</v>
      </c>
      <c r="J98" s="138">
        <f>J99+J105+J108+J116+J118</f>
        <v>0</v>
      </c>
      <c r="K98" s="138">
        <f>K99+K105+K108+K116+K118</f>
        <v>0</v>
      </c>
      <c r="L98" s="25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</row>
    <row r="99" spans="1:29" ht="12" customHeight="1">
      <c r="A99" s="53"/>
      <c r="B99" s="89">
        <v>80101</v>
      </c>
      <c r="C99" s="90"/>
      <c r="D99" s="91" t="s">
        <v>76</v>
      </c>
      <c r="E99" s="128">
        <f>SUM(E100:E104)</f>
        <v>29420.760000000002</v>
      </c>
      <c r="F99" s="128">
        <f>SUM(F100:F104)</f>
        <v>40913.17</v>
      </c>
      <c r="G99" s="129">
        <f>F99/E99</f>
        <v>1.3906224720231564</v>
      </c>
      <c r="H99" s="135">
        <f>SUM(H100:H104)</f>
        <v>29420.760000000002</v>
      </c>
      <c r="I99" s="135">
        <f>SUM(I100:I104)</f>
        <v>40913.17</v>
      </c>
      <c r="J99" s="135">
        <f>SUM(J100:J104)</f>
        <v>0</v>
      </c>
      <c r="K99" s="135">
        <f>SUM(K100:K104)</f>
        <v>0</v>
      </c>
      <c r="L99" s="25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</row>
    <row r="100" spans="1:29" ht="15" customHeight="1">
      <c r="A100" s="56"/>
      <c r="B100" s="150"/>
      <c r="C100" s="92" t="s">
        <v>75</v>
      </c>
      <c r="D100" s="40" t="s">
        <v>124</v>
      </c>
      <c r="E100" s="130">
        <v>1800</v>
      </c>
      <c r="F100" s="130">
        <v>1384.2</v>
      </c>
      <c r="G100" s="131">
        <f t="shared" si="11"/>
        <v>0.769</v>
      </c>
      <c r="H100" s="136">
        <v>1800</v>
      </c>
      <c r="I100" s="136">
        <v>1384.2</v>
      </c>
      <c r="J100" s="136">
        <v>0</v>
      </c>
      <c r="K100" s="136">
        <v>0</v>
      </c>
      <c r="L100" s="25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</row>
    <row r="101" spans="1:29" ht="28.5" customHeight="1">
      <c r="A101" s="56"/>
      <c r="B101" s="70"/>
      <c r="C101" s="113" t="s">
        <v>135</v>
      </c>
      <c r="D101" s="98" t="s">
        <v>136</v>
      </c>
      <c r="E101" s="130">
        <v>0</v>
      </c>
      <c r="F101" s="130">
        <v>3156.19</v>
      </c>
      <c r="G101" s="131">
        <v>0</v>
      </c>
      <c r="H101" s="136">
        <v>0</v>
      </c>
      <c r="I101" s="136">
        <v>3156.19</v>
      </c>
      <c r="J101" s="136">
        <v>0</v>
      </c>
      <c r="K101" s="136">
        <v>0</v>
      </c>
      <c r="L101" s="25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29" ht="12.75">
      <c r="A102" s="56"/>
      <c r="B102" s="68"/>
      <c r="C102" s="92" t="s">
        <v>46</v>
      </c>
      <c r="D102" s="40" t="s">
        <v>13</v>
      </c>
      <c r="E102" s="130">
        <v>13620.76</v>
      </c>
      <c r="F102" s="130">
        <v>19397.82</v>
      </c>
      <c r="G102" s="131">
        <f t="shared" si="11"/>
        <v>1.4241363918019259</v>
      </c>
      <c r="H102" s="134">
        <v>13620.76</v>
      </c>
      <c r="I102" s="134">
        <v>19397.82</v>
      </c>
      <c r="J102" s="134">
        <v>0</v>
      </c>
      <c r="K102" s="134">
        <v>0</v>
      </c>
      <c r="L102" s="20"/>
      <c r="M102" s="25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</row>
    <row r="103" spans="1:29" ht="53.25" customHeight="1">
      <c r="A103" s="54"/>
      <c r="B103" s="69"/>
      <c r="C103" s="113" t="s">
        <v>79</v>
      </c>
      <c r="D103" s="40" t="s">
        <v>127</v>
      </c>
      <c r="E103" s="130">
        <v>14000</v>
      </c>
      <c r="F103" s="130">
        <v>14000</v>
      </c>
      <c r="G103" s="131">
        <f>F103/E103</f>
        <v>1</v>
      </c>
      <c r="H103" s="134">
        <v>14000</v>
      </c>
      <c r="I103" s="134">
        <v>14000</v>
      </c>
      <c r="J103" s="134">
        <v>0</v>
      </c>
      <c r="K103" s="134">
        <v>0</v>
      </c>
      <c r="L103" s="20"/>
      <c r="M103" s="25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</row>
    <row r="104" spans="1:29" ht="56.25" customHeight="1">
      <c r="A104" s="56"/>
      <c r="B104" s="68"/>
      <c r="C104" s="113" t="s">
        <v>153</v>
      </c>
      <c r="D104" s="98" t="s">
        <v>154</v>
      </c>
      <c r="E104" s="130">
        <v>0</v>
      </c>
      <c r="F104" s="130">
        <v>2974.96</v>
      </c>
      <c r="G104" s="131">
        <v>0</v>
      </c>
      <c r="H104" s="134">
        <v>0</v>
      </c>
      <c r="I104" s="134">
        <v>2974.96</v>
      </c>
      <c r="J104" s="134">
        <v>0</v>
      </c>
      <c r="K104" s="134">
        <v>0</v>
      </c>
      <c r="L104" s="20"/>
      <c r="M104" s="25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</row>
    <row r="105" spans="1:29" s="26" customFormat="1" ht="25.5">
      <c r="A105" s="56"/>
      <c r="B105" s="107">
        <v>80103</v>
      </c>
      <c r="C105" s="88"/>
      <c r="D105" s="99" t="s">
        <v>97</v>
      </c>
      <c r="E105" s="128">
        <f>E106+E107</f>
        <v>68130</v>
      </c>
      <c r="F105" s="128">
        <f>F106+F107</f>
        <v>67130</v>
      </c>
      <c r="G105" s="129">
        <f t="shared" si="11"/>
        <v>0.9853221781887568</v>
      </c>
      <c r="H105" s="133">
        <f>H106+H107</f>
        <v>68130</v>
      </c>
      <c r="I105" s="133">
        <f>I106+I107</f>
        <v>67130</v>
      </c>
      <c r="J105" s="133">
        <f>J106+J107</f>
        <v>0</v>
      </c>
      <c r="K105" s="133">
        <f>K106+K107</f>
        <v>0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spans="1:29" s="26" customFormat="1" ht="12.75">
      <c r="A106" s="56"/>
      <c r="B106" s="68"/>
      <c r="C106" s="92" t="s">
        <v>46</v>
      </c>
      <c r="D106" s="40" t="s">
        <v>13</v>
      </c>
      <c r="E106" s="130">
        <v>1000</v>
      </c>
      <c r="F106" s="130">
        <v>0</v>
      </c>
      <c r="G106" s="131">
        <v>0</v>
      </c>
      <c r="H106" s="134">
        <v>1000</v>
      </c>
      <c r="I106" s="134">
        <v>0</v>
      </c>
      <c r="J106" s="134">
        <v>0</v>
      </c>
      <c r="K106" s="134">
        <v>0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spans="1:29" s="26" customFormat="1" ht="53.25" customHeight="1">
      <c r="A107" s="56"/>
      <c r="B107" s="69"/>
      <c r="C107" s="92" t="s">
        <v>79</v>
      </c>
      <c r="D107" s="40" t="s">
        <v>127</v>
      </c>
      <c r="E107" s="130">
        <v>67130</v>
      </c>
      <c r="F107" s="130">
        <v>67130</v>
      </c>
      <c r="G107" s="131">
        <f>F107/E107</f>
        <v>1</v>
      </c>
      <c r="H107" s="134">
        <v>67130</v>
      </c>
      <c r="I107" s="134">
        <v>67130</v>
      </c>
      <c r="J107" s="134">
        <v>0</v>
      </c>
      <c r="K107" s="134">
        <v>0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spans="1:29" ht="12.75">
      <c r="A108" s="56"/>
      <c r="B108" s="103">
        <v>80104</v>
      </c>
      <c r="C108" s="90"/>
      <c r="D108" s="91" t="s">
        <v>78</v>
      </c>
      <c r="E108" s="128">
        <f>SUM(E110:E112)</f>
        <v>1177430</v>
      </c>
      <c r="F108" s="128">
        <f>SUM(F109:F115)</f>
        <v>1255121.68</v>
      </c>
      <c r="G108" s="129">
        <f>F108/E108</f>
        <v>1.0659841179518101</v>
      </c>
      <c r="H108" s="135">
        <f>H110+H111+H112+H114</f>
        <v>1177430</v>
      </c>
      <c r="I108" s="135">
        <f>SUM(I109:I115)</f>
        <v>1255121.68</v>
      </c>
      <c r="J108" s="135">
        <f>SUM(J109:J115)</f>
        <v>0</v>
      </c>
      <c r="K108" s="135">
        <f>SUM(K109:K115)</f>
        <v>0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</row>
    <row r="109" spans="1:29" ht="39.75" customHeight="1">
      <c r="A109" s="56"/>
      <c r="B109" s="115"/>
      <c r="C109" s="116" t="s">
        <v>48</v>
      </c>
      <c r="D109" s="117" t="s">
        <v>116</v>
      </c>
      <c r="E109" s="130">
        <v>0</v>
      </c>
      <c r="F109" s="130">
        <v>1400</v>
      </c>
      <c r="G109" s="131">
        <v>0</v>
      </c>
      <c r="H109" s="136">
        <v>0</v>
      </c>
      <c r="I109" s="136">
        <v>1400</v>
      </c>
      <c r="J109" s="136">
        <v>0</v>
      </c>
      <c r="K109" s="136">
        <v>0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</row>
    <row r="110" spans="1:29" ht="12.75">
      <c r="A110" s="56"/>
      <c r="B110" s="70"/>
      <c r="C110" s="92" t="s">
        <v>75</v>
      </c>
      <c r="D110" s="40" t="s">
        <v>124</v>
      </c>
      <c r="E110" s="130">
        <v>100</v>
      </c>
      <c r="F110" s="130">
        <v>190.07</v>
      </c>
      <c r="G110" s="131">
        <f>F110/E110</f>
        <v>1.9006999999999998</v>
      </c>
      <c r="H110" s="136">
        <v>100</v>
      </c>
      <c r="I110" s="136">
        <v>190.07</v>
      </c>
      <c r="J110" s="136">
        <v>0</v>
      </c>
      <c r="K110" s="136">
        <v>0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</row>
    <row r="111" spans="1:29" ht="12.75">
      <c r="A111" s="54"/>
      <c r="B111" s="42"/>
      <c r="C111" s="92" t="s">
        <v>46</v>
      </c>
      <c r="D111" s="40" t="s">
        <v>13</v>
      </c>
      <c r="E111" s="130">
        <v>96400</v>
      </c>
      <c r="F111" s="130">
        <v>167930.93</v>
      </c>
      <c r="G111" s="131">
        <f>F111/E111</f>
        <v>1.7420220954356846</v>
      </c>
      <c r="H111" s="136">
        <v>96400</v>
      </c>
      <c r="I111" s="136">
        <v>167930.93</v>
      </c>
      <c r="J111" s="136">
        <v>0</v>
      </c>
      <c r="K111" s="136">
        <v>0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</row>
    <row r="112" spans="1:29" ht="54" customHeight="1">
      <c r="A112" s="53"/>
      <c r="B112" s="42"/>
      <c r="C112" s="92" t="s">
        <v>79</v>
      </c>
      <c r="D112" s="40" t="s">
        <v>127</v>
      </c>
      <c r="E112" s="130">
        <v>1080930</v>
      </c>
      <c r="F112" s="130">
        <v>1080930</v>
      </c>
      <c r="G112" s="131">
        <f>F112/E112</f>
        <v>1</v>
      </c>
      <c r="H112" s="136">
        <v>1080930</v>
      </c>
      <c r="I112" s="136">
        <v>1080930</v>
      </c>
      <c r="J112" s="136">
        <v>0</v>
      </c>
      <c r="K112" s="136">
        <v>0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</row>
    <row r="113" spans="1:29" ht="0.75" customHeight="1" hidden="1">
      <c r="A113" s="56"/>
      <c r="B113" s="71"/>
      <c r="C113" s="47"/>
      <c r="D113" s="55"/>
      <c r="E113" s="125"/>
      <c r="F113" s="125"/>
      <c r="G113" s="126"/>
      <c r="H113" s="134">
        <f>SUM(H70:H79)</f>
        <v>7850000</v>
      </c>
      <c r="I113" s="134"/>
      <c r="J113" s="134"/>
      <c r="K113" s="134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</row>
    <row r="114" spans="1:29" ht="54.75" customHeight="1">
      <c r="A114" s="56"/>
      <c r="B114" s="46"/>
      <c r="C114" s="151" t="s">
        <v>153</v>
      </c>
      <c r="D114" s="98" t="s">
        <v>154</v>
      </c>
      <c r="E114" s="130">
        <v>0</v>
      </c>
      <c r="F114" s="130">
        <v>15.03</v>
      </c>
      <c r="G114" s="131">
        <v>0</v>
      </c>
      <c r="H114" s="134">
        <v>0</v>
      </c>
      <c r="I114" s="134">
        <v>15.03</v>
      </c>
      <c r="J114" s="134">
        <v>0</v>
      </c>
      <c r="K114" s="134">
        <v>0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ht="93.75" customHeight="1">
      <c r="A115" s="54"/>
      <c r="B115" s="46"/>
      <c r="C115" s="151" t="s">
        <v>170</v>
      </c>
      <c r="D115" s="98" t="s">
        <v>171</v>
      </c>
      <c r="E115" s="130">
        <v>0</v>
      </c>
      <c r="F115" s="130">
        <v>4655.65</v>
      </c>
      <c r="G115" s="131">
        <v>0</v>
      </c>
      <c r="H115" s="134">
        <v>0</v>
      </c>
      <c r="I115" s="134">
        <v>4655.65</v>
      </c>
      <c r="J115" s="134">
        <v>0</v>
      </c>
      <c r="K115" s="134">
        <v>0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s="26" customFormat="1" ht="91.5" customHeight="1">
      <c r="A116" s="56"/>
      <c r="B116" s="177">
        <v>80149</v>
      </c>
      <c r="C116" s="96"/>
      <c r="D116" s="91" t="s">
        <v>141</v>
      </c>
      <c r="E116" s="128">
        <f>E117</f>
        <v>30140</v>
      </c>
      <c r="F116" s="128">
        <f>F117</f>
        <v>30140</v>
      </c>
      <c r="G116" s="129">
        <f>F116/E116</f>
        <v>1</v>
      </c>
      <c r="H116" s="133">
        <f>H117</f>
        <v>30140</v>
      </c>
      <c r="I116" s="133">
        <f>I117</f>
        <v>30140</v>
      </c>
      <c r="J116" s="133">
        <f>J117</f>
        <v>0</v>
      </c>
      <c r="K116" s="133">
        <f>K117</f>
        <v>0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s="26" customFormat="1" ht="57" customHeight="1">
      <c r="A117" s="56"/>
      <c r="B117" s="66"/>
      <c r="C117" s="113" t="s">
        <v>79</v>
      </c>
      <c r="D117" s="40" t="s">
        <v>127</v>
      </c>
      <c r="E117" s="130">
        <v>30140</v>
      </c>
      <c r="F117" s="130">
        <v>30140</v>
      </c>
      <c r="G117" s="131">
        <f>F117/E117</f>
        <v>1</v>
      </c>
      <c r="H117" s="134">
        <v>30140</v>
      </c>
      <c r="I117" s="134">
        <v>30140</v>
      </c>
      <c r="J117" s="134">
        <v>0</v>
      </c>
      <c r="K117" s="134">
        <v>0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spans="1:29" s="26" customFormat="1" ht="63.75" customHeight="1">
      <c r="A118" s="56"/>
      <c r="B118" s="118">
        <v>80153</v>
      </c>
      <c r="C118" s="170"/>
      <c r="D118" s="91" t="s">
        <v>172</v>
      </c>
      <c r="E118" s="128">
        <f>E119+E120</f>
        <v>329039</v>
      </c>
      <c r="F118" s="128">
        <f>F119+F120</f>
        <v>325502.07</v>
      </c>
      <c r="G118" s="129">
        <f>F118/E118</f>
        <v>0.9892507271174542</v>
      </c>
      <c r="H118" s="133">
        <f>H119+H120</f>
        <v>329039</v>
      </c>
      <c r="I118" s="133">
        <f>I119+I120</f>
        <v>325502.07</v>
      </c>
      <c r="J118" s="133">
        <f>J119+J120</f>
        <v>0</v>
      </c>
      <c r="K118" s="133">
        <f>K119+K120</f>
        <v>0</v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spans="1:29" s="26" customFormat="1" ht="25.5" customHeight="1">
      <c r="A119" s="56"/>
      <c r="B119" s="66"/>
      <c r="C119" s="141" t="s">
        <v>135</v>
      </c>
      <c r="D119" s="98" t="s">
        <v>136</v>
      </c>
      <c r="E119" s="130">
        <v>0</v>
      </c>
      <c r="F119" s="130">
        <v>1673.12</v>
      </c>
      <c r="G119" s="131">
        <v>0</v>
      </c>
      <c r="H119" s="134">
        <v>0</v>
      </c>
      <c r="I119" s="134">
        <v>1673.12</v>
      </c>
      <c r="J119" s="134">
        <v>0</v>
      </c>
      <c r="K119" s="134">
        <v>0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  <row r="120" spans="1:29" s="26" customFormat="1" ht="51" customHeight="1">
      <c r="A120" s="56"/>
      <c r="B120" s="66"/>
      <c r="C120" s="141" t="s">
        <v>36</v>
      </c>
      <c r="D120" s="40" t="s">
        <v>114</v>
      </c>
      <c r="E120" s="130">
        <v>329039</v>
      </c>
      <c r="F120" s="130">
        <v>323828.95</v>
      </c>
      <c r="G120" s="131">
        <f>F120/E120</f>
        <v>0.9841658587583842</v>
      </c>
      <c r="H120" s="134">
        <v>329039</v>
      </c>
      <c r="I120" s="134">
        <v>323828.95</v>
      </c>
      <c r="J120" s="134">
        <v>0</v>
      </c>
      <c r="K120" s="134">
        <v>0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</row>
    <row r="121" spans="1:29" s="26" customFormat="1" ht="15" customHeight="1">
      <c r="A121" s="82">
        <v>851</v>
      </c>
      <c r="B121" s="107"/>
      <c r="C121" s="109"/>
      <c r="D121" s="97" t="s">
        <v>96</v>
      </c>
      <c r="E121" s="125">
        <f>E122+E125</f>
        <v>35461.38</v>
      </c>
      <c r="F121" s="125">
        <f>F122+F125</f>
        <v>35967.619999999995</v>
      </c>
      <c r="G121" s="126">
        <f>F121/E121</f>
        <v>1.0142758121652344</v>
      </c>
      <c r="H121" s="138">
        <f>H122+H125</f>
        <v>35461.38</v>
      </c>
      <c r="I121" s="138">
        <f>I122+I125</f>
        <v>35967.619999999995</v>
      </c>
      <c r="J121" s="138">
        <f>J125</f>
        <v>0</v>
      </c>
      <c r="K121" s="138">
        <f>K125</f>
        <v>0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</row>
    <row r="122" spans="1:29" s="26" customFormat="1" ht="15" customHeight="1">
      <c r="A122" s="60"/>
      <c r="B122" s="95">
        <v>85154</v>
      </c>
      <c r="C122" s="110"/>
      <c r="D122" s="91" t="s">
        <v>101</v>
      </c>
      <c r="E122" s="128">
        <f>E123+E124</f>
        <v>33461.38</v>
      </c>
      <c r="F122" s="128">
        <f>F123+F124</f>
        <v>33967.619999999995</v>
      </c>
      <c r="G122" s="129">
        <f>F122/E122</f>
        <v>1.015129083140026</v>
      </c>
      <c r="H122" s="133">
        <f>H123+H124</f>
        <v>33461.38</v>
      </c>
      <c r="I122" s="133">
        <f>I123+I124</f>
        <v>33967.619999999995</v>
      </c>
      <c r="J122" s="133">
        <f>J123+J124</f>
        <v>0</v>
      </c>
      <c r="K122" s="133">
        <f>K123+K124</f>
        <v>0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</row>
    <row r="123" spans="1:29" s="26" customFormat="1" ht="24.75" customHeight="1">
      <c r="A123" s="60"/>
      <c r="B123" s="59"/>
      <c r="C123" s="141" t="s">
        <v>135</v>
      </c>
      <c r="D123" s="98" t="s">
        <v>136</v>
      </c>
      <c r="E123" s="130">
        <v>0</v>
      </c>
      <c r="F123" s="130">
        <v>506.24</v>
      </c>
      <c r="G123" s="131">
        <v>0</v>
      </c>
      <c r="H123" s="134">
        <v>0</v>
      </c>
      <c r="I123" s="134">
        <v>506.24</v>
      </c>
      <c r="J123" s="134">
        <v>0</v>
      </c>
      <c r="K123" s="134">
        <v>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</row>
    <row r="124" spans="1:29" s="26" customFormat="1" ht="93.75" customHeight="1">
      <c r="A124" s="60"/>
      <c r="B124" s="59"/>
      <c r="C124" s="141" t="s">
        <v>170</v>
      </c>
      <c r="D124" s="98" t="s">
        <v>171</v>
      </c>
      <c r="E124" s="130">
        <v>33461.38</v>
      </c>
      <c r="F124" s="130">
        <v>33461.38</v>
      </c>
      <c r="G124" s="131">
        <f>F124/E124</f>
        <v>1</v>
      </c>
      <c r="H124" s="130">
        <v>33461.38</v>
      </c>
      <c r="I124" s="130">
        <v>33461.38</v>
      </c>
      <c r="J124" s="134">
        <v>0</v>
      </c>
      <c r="K124" s="134">
        <v>0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</row>
    <row r="125" spans="1:29" s="26" customFormat="1" ht="15" customHeight="1">
      <c r="A125" s="72"/>
      <c r="B125" s="105">
        <v>85195</v>
      </c>
      <c r="C125" s="92"/>
      <c r="D125" s="91" t="s">
        <v>35</v>
      </c>
      <c r="E125" s="128">
        <f>E126</f>
        <v>2000</v>
      </c>
      <c r="F125" s="128">
        <f>F126</f>
        <v>2000</v>
      </c>
      <c r="G125" s="129">
        <f aca="true" t="shared" si="12" ref="G125:G133">F125/E125</f>
        <v>1</v>
      </c>
      <c r="H125" s="133">
        <f>H126</f>
        <v>2000</v>
      </c>
      <c r="I125" s="133">
        <f>I126</f>
        <v>2000</v>
      </c>
      <c r="J125" s="133">
        <f>J126</f>
        <v>0</v>
      </c>
      <c r="K125" s="133">
        <f>K126</f>
        <v>0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</row>
    <row r="126" spans="1:29" s="26" customFormat="1" ht="89.25" customHeight="1">
      <c r="A126" s="60"/>
      <c r="B126" s="73"/>
      <c r="C126" s="92" t="s">
        <v>36</v>
      </c>
      <c r="D126" s="40" t="s">
        <v>114</v>
      </c>
      <c r="E126" s="130">
        <v>2000</v>
      </c>
      <c r="F126" s="130">
        <v>2000</v>
      </c>
      <c r="G126" s="131">
        <f t="shared" si="12"/>
        <v>1</v>
      </c>
      <c r="H126" s="134">
        <v>2000</v>
      </c>
      <c r="I126" s="134">
        <v>2000</v>
      </c>
      <c r="J126" s="134">
        <v>0</v>
      </c>
      <c r="K126" s="134">
        <v>0</v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</row>
    <row r="127" spans="1:29" ht="14.25" customHeight="1">
      <c r="A127" s="82">
        <v>852</v>
      </c>
      <c r="B127" s="83"/>
      <c r="C127" s="84"/>
      <c r="D127" s="85" t="s">
        <v>23</v>
      </c>
      <c r="E127" s="125">
        <f>E128+E130+E133+E136+E138+E141+E147+E152+E154</f>
        <v>1618225</v>
      </c>
      <c r="F127" s="125">
        <f>F128+F130+F133+F136+F138+F141+F147+F152+F154</f>
        <v>1632086.7899999998</v>
      </c>
      <c r="G127" s="126">
        <f>F127/E127</f>
        <v>1.0085660461307913</v>
      </c>
      <c r="H127" s="138">
        <f>H128+H130+H133+H136+H138+H141+H147+H152+H154</f>
        <v>1618225</v>
      </c>
      <c r="I127" s="138">
        <f>I128+I130+I133+I136+I138+I141+I147+I152+I154</f>
        <v>1632086.7899999998</v>
      </c>
      <c r="J127" s="138">
        <f>J130+J133+J136+J138+J141+J147+J152</f>
        <v>0</v>
      </c>
      <c r="K127" s="165">
        <f>K130+K133+K136+K141+K147+K152</f>
        <v>0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ht="14.25" customHeight="1">
      <c r="A128" s="82"/>
      <c r="B128" s="83">
        <v>85202</v>
      </c>
      <c r="C128" s="88"/>
      <c r="D128" s="83" t="s">
        <v>158</v>
      </c>
      <c r="E128" s="128">
        <f aca="true" t="shared" si="13" ref="E128:K128">E129</f>
        <v>0</v>
      </c>
      <c r="F128" s="128">
        <f t="shared" si="13"/>
        <v>1750</v>
      </c>
      <c r="G128" s="129">
        <f t="shared" si="13"/>
        <v>0</v>
      </c>
      <c r="H128" s="133">
        <f t="shared" si="13"/>
        <v>0</v>
      </c>
      <c r="I128" s="133">
        <f t="shared" si="13"/>
        <v>1750</v>
      </c>
      <c r="J128" s="133">
        <f t="shared" si="13"/>
        <v>0</v>
      </c>
      <c r="K128" s="135">
        <f t="shared" si="13"/>
        <v>0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ht="25.5" customHeight="1">
      <c r="A129" s="154"/>
      <c r="B129" s="83"/>
      <c r="C129" s="86" t="s">
        <v>135</v>
      </c>
      <c r="D129" s="98" t="s">
        <v>136</v>
      </c>
      <c r="E129" s="130">
        <v>0</v>
      </c>
      <c r="F129" s="130">
        <v>1750</v>
      </c>
      <c r="G129" s="131">
        <v>0</v>
      </c>
      <c r="H129" s="134">
        <v>0</v>
      </c>
      <c r="I129" s="134">
        <v>1750</v>
      </c>
      <c r="J129" s="134">
        <v>0</v>
      </c>
      <c r="K129" s="136">
        <v>0</v>
      </c>
      <c r="L129" s="155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ht="96.75" customHeight="1">
      <c r="A130" s="56"/>
      <c r="B130" s="83">
        <v>85213</v>
      </c>
      <c r="C130" s="104"/>
      <c r="D130" s="99" t="s">
        <v>80</v>
      </c>
      <c r="E130" s="128">
        <f>E131+E132</f>
        <v>133636</v>
      </c>
      <c r="F130" s="128">
        <f>F131+F132</f>
        <v>132626.26</v>
      </c>
      <c r="G130" s="129">
        <f t="shared" si="12"/>
        <v>0.9924441018887127</v>
      </c>
      <c r="H130" s="135">
        <f>H131+H132</f>
        <v>133636</v>
      </c>
      <c r="I130" s="135">
        <f>I131+I132</f>
        <v>132626.26</v>
      </c>
      <c r="J130" s="135">
        <v>0</v>
      </c>
      <c r="K130" s="135">
        <v>0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</row>
    <row r="131" spans="1:29" s="26" customFormat="1" ht="93.75" customHeight="1">
      <c r="A131" s="54"/>
      <c r="B131" s="66"/>
      <c r="C131" s="92" t="s">
        <v>36</v>
      </c>
      <c r="D131" s="40" t="s">
        <v>114</v>
      </c>
      <c r="E131" s="130">
        <v>88836</v>
      </c>
      <c r="F131" s="130">
        <v>88084.57</v>
      </c>
      <c r="G131" s="131">
        <f t="shared" si="12"/>
        <v>0.9915413796208745</v>
      </c>
      <c r="H131" s="136">
        <v>88836</v>
      </c>
      <c r="I131" s="136">
        <v>88084.57</v>
      </c>
      <c r="J131" s="136">
        <v>0</v>
      </c>
      <c r="K131" s="136">
        <v>0</v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</row>
    <row r="132" spans="1:29" s="26" customFormat="1" ht="55.5" customHeight="1">
      <c r="A132" s="56"/>
      <c r="B132" s="74"/>
      <c r="C132" s="92" t="s">
        <v>79</v>
      </c>
      <c r="D132" s="40" t="s">
        <v>127</v>
      </c>
      <c r="E132" s="130">
        <v>44800</v>
      </c>
      <c r="F132" s="130">
        <v>44541.69</v>
      </c>
      <c r="G132" s="131">
        <f t="shared" si="12"/>
        <v>0.9942341517857144</v>
      </c>
      <c r="H132" s="136">
        <v>44800</v>
      </c>
      <c r="I132" s="136">
        <v>44541.69</v>
      </c>
      <c r="J132" s="136">
        <v>0</v>
      </c>
      <c r="K132" s="136">
        <v>0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</row>
    <row r="133" spans="1:29" ht="39" customHeight="1">
      <c r="A133" s="56"/>
      <c r="B133" s="89">
        <v>85214</v>
      </c>
      <c r="C133" s="90"/>
      <c r="D133" s="91" t="s">
        <v>81</v>
      </c>
      <c r="E133" s="128">
        <f>E134+E135</f>
        <v>171500</v>
      </c>
      <c r="F133" s="128">
        <f>F134+F135</f>
        <v>170937.09</v>
      </c>
      <c r="G133" s="129">
        <f t="shared" si="12"/>
        <v>0.9967177259475218</v>
      </c>
      <c r="H133" s="135">
        <f>H134+H135</f>
        <v>171500</v>
      </c>
      <c r="I133" s="135">
        <f>I134+I135</f>
        <v>170937.09</v>
      </c>
      <c r="J133" s="135">
        <v>0</v>
      </c>
      <c r="K133" s="135">
        <v>0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</row>
    <row r="134" spans="1:29" ht="28.5" customHeight="1">
      <c r="A134" s="54"/>
      <c r="B134" s="51"/>
      <c r="C134" s="113" t="s">
        <v>135</v>
      </c>
      <c r="D134" s="98" t="s">
        <v>136</v>
      </c>
      <c r="E134" s="130">
        <v>1500</v>
      </c>
      <c r="F134" s="130">
        <v>937.09</v>
      </c>
      <c r="G134" s="131">
        <f>F134/E134</f>
        <v>0.6247266666666667</v>
      </c>
      <c r="H134" s="136">
        <v>1500</v>
      </c>
      <c r="I134" s="136">
        <v>937.09</v>
      </c>
      <c r="J134" s="136">
        <v>0</v>
      </c>
      <c r="K134" s="136">
        <v>0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</row>
    <row r="135" spans="1:29" s="26" customFormat="1" ht="53.25" customHeight="1">
      <c r="A135" s="56"/>
      <c r="B135" s="178"/>
      <c r="C135" s="92" t="s">
        <v>79</v>
      </c>
      <c r="D135" s="40" t="s">
        <v>127</v>
      </c>
      <c r="E135" s="130">
        <v>170000</v>
      </c>
      <c r="F135" s="130">
        <v>170000</v>
      </c>
      <c r="G135" s="131">
        <f aca="true" t="shared" si="14" ref="G135:G141">F135/E135</f>
        <v>1</v>
      </c>
      <c r="H135" s="136">
        <v>170000</v>
      </c>
      <c r="I135" s="136">
        <v>170000</v>
      </c>
      <c r="J135" s="136">
        <v>0</v>
      </c>
      <c r="K135" s="136">
        <v>0</v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</row>
    <row r="136" spans="1:29" s="26" customFormat="1" ht="13.5" customHeight="1">
      <c r="A136" s="54"/>
      <c r="B136" s="83">
        <v>85215</v>
      </c>
      <c r="C136" s="88"/>
      <c r="D136" s="99" t="s">
        <v>100</v>
      </c>
      <c r="E136" s="128">
        <f>E137</f>
        <v>9789</v>
      </c>
      <c r="F136" s="128">
        <f>F137</f>
        <v>9464.03</v>
      </c>
      <c r="G136" s="129">
        <f t="shared" si="14"/>
        <v>0.9668025334559199</v>
      </c>
      <c r="H136" s="135">
        <f>H137</f>
        <v>9789</v>
      </c>
      <c r="I136" s="135">
        <f>I137</f>
        <v>9464.03</v>
      </c>
      <c r="J136" s="135">
        <f>J137</f>
        <v>0</v>
      </c>
      <c r="K136" s="135">
        <f>K137</f>
        <v>0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</row>
    <row r="137" spans="1:29" s="26" customFormat="1" ht="89.25">
      <c r="A137" s="48"/>
      <c r="B137" s="49"/>
      <c r="C137" s="92" t="s">
        <v>36</v>
      </c>
      <c r="D137" s="40" t="s">
        <v>114</v>
      </c>
      <c r="E137" s="130">
        <v>9789</v>
      </c>
      <c r="F137" s="130">
        <v>9464.03</v>
      </c>
      <c r="G137" s="131">
        <f t="shared" si="14"/>
        <v>0.9668025334559199</v>
      </c>
      <c r="H137" s="136">
        <v>9789</v>
      </c>
      <c r="I137" s="136">
        <v>9464.03</v>
      </c>
      <c r="J137" s="136">
        <v>0</v>
      </c>
      <c r="K137" s="136">
        <v>0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</row>
    <row r="138" spans="1:29" ht="13.5" customHeight="1">
      <c r="A138" s="56"/>
      <c r="B138" s="146">
        <v>85216</v>
      </c>
      <c r="C138" s="88"/>
      <c r="D138" s="99" t="s">
        <v>82</v>
      </c>
      <c r="E138" s="128">
        <f>E139+E140</f>
        <v>570000</v>
      </c>
      <c r="F138" s="128">
        <f>F139+F140</f>
        <v>565149.07</v>
      </c>
      <c r="G138" s="129">
        <f t="shared" si="14"/>
        <v>0.991489596491228</v>
      </c>
      <c r="H138" s="135">
        <f>H139+H140</f>
        <v>570000</v>
      </c>
      <c r="I138" s="135">
        <f>I139+I140</f>
        <v>565149.07</v>
      </c>
      <c r="J138" s="135">
        <v>0</v>
      </c>
      <c r="K138" s="135">
        <v>0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</row>
    <row r="139" spans="1:29" ht="28.5" customHeight="1">
      <c r="A139" s="56"/>
      <c r="B139" s="169"/>
      <c r="C139" s="86" t="s">
        <v>135</v>
      </c>
      <c r="D139" s="98" t="s">
        <v>136</v>
      </c>
      <c r="E139" s="130">
        <v>7000</v>
      </c>
      <c r="F139" s="130">
        <v>4675.85</v>
      </c>
      <c r="G139" s="131">
        <f t="shared" si="14"/>
        <v>0.6679785714285715</v>
      </c>
      <c r="H139" s="136">
        <v>7000</v>
      </c>
      <c r="I139" s="136">
        <v>4675.85</v>
      </c>
      <c r="J139" s="136">
        <v>0</v>
      </c>
      <c r="K139" s="136">
        <v>0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</row>
    <row r="140" spans="1:29" s="26" customFormat="1" ht="59.25" customHeight="1">
      <c r="A140" s="56"/>
      <c r="B140" s="74"/>
      <c r="C140" s="92" t="s">
        <v>79</v>
      </c>
      <c r="D140" s="40" t="s">
        <v>127</v>
      </c>
      <c r="E140" s="130">
        <v>563000</v>
      </c>
      <c r="F140" s="130">
        <v>560473.22</v>
      </c>
      <c r="G140" s="131">
        <f t="shared" si="14"/>
        <v>0.9955119360568383</v>
      </c>
      <c r="H140" s="136">
        <v>563000</v>
      </c>
      <c r="I140" s="136">
        <v>560473.22</v>
      </c>
      <c r="J140" s="136">
        <v>0</v>
      </c>
      <c r="K140" s="136">
        <v>0</v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</row>
    <row r="141" spans="1:29" ht="15" customHeight="1">
      <c r="A141" s="56"/>
      <c r="B141" s="103">
        <v>85219</v>
      </c>
      <c r="C141" s="90"/>
      <c r="D141" s="89" t="s">
        <v>83</v>
      </c>
      <c r="E141" s="128">
        <f>SUM(E142:E146)</f>
        <v>427024</v>
      </c>
      <c r="F141" s="128">
        <f>SUM(F142:F146)</f>
        <v>425211.92</v>
      </c>
      <c r="G141" s="129">
        <f t="shared" si="14"/>
        <v>0.9957564914384203</v>
      </c>
      <c r="H141" s="135">
        <f>SUM(H142:H146)</f>
        <v>427024</v>
      </c>
      <c r="I141" s="135">
        <f>SUM(I142:I146)</f>
        <v>425211.92</v>
      </c>
      <c r="J141" s="135">
        <f>J142+J143+J145+J146</f>
        <v>0</v>
      </c>
      <c r="K141" s="135">
        <f>K142+K143+K145+K146</f>
        <v>0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</row>
    <row r="142" spans="1:29" s="26" customFormat="1" ht="15" customHeight="1">
      <c r="A142" s="56"/>
      <c r="B142" s="64"/>
      <c r="C142" s="92" t="s">
        <v>75</v>
      </c>
      <c r="D142" s="40" t="s">
        <v>124</v>
      </c>
      <c r="E142" s="130">
        <v>2000</v>
      </c>
      <c r="F142" s="130">
        <v>1803.08</v>
      </c>
      <c r="G142" s="131">
        <f>F142/E142</f>
        <v>0.90154</v>
      </c>
      <c r="H142" s="134">
        <v>2000</v>
      </c>
      <c r="I142" s="134">
        <v>1803.08</v>
      </c>
      <c r="J142" s="134">
        <v>0</v>
      </c>
      <c r="K142" s="134">
        <v>0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</row>
    <row r="143" spans="1:29" s="26" customFormat="1" ht="27" customHeight="1">
      <c r="A143" s="56"/>
      <c r="B143" s="75"/>
      <c r="C143" s="113" t="s">
        <v>135</v>
      </c>
      <c r="D143" s="98" t="s">
        <v>136</v>
      </c>
      <c r="E143" s="130">
        <v>4000</v>
      </c>
      <c r="F143" s="130">
        <v>2629.92</v>
      </c>
      <c r="G143" s="131">
        <f>F143/E143</f>
        <v>0.6574800000000001</v>
      </c>
      <c r="H143" s="134">
        <v>4000</v>
      </c>
      <c r="I143" s="134">
        <v>2629.92</v>
      </c>
      <c r="J143" s="134">
        <v>0</v>
      </c>
      <c r="K143" s="134">
        <v>0</v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</row>
    <row r="144" spans="1:29" s="26" customFormat="1" ht="14.25" customHeight="1">
      <c r="A144" s="56"/>
      <c r="B144" s="75"/>
      <c r="C144" s="113" t="s">
        <v>46</v>
      </c>
      <c r="D144" s="108" t="s">
        <v>13</v>
      </c>
      <c r="E144" s="130">
        <v>1000</v>
      </c>
      <c r="F144" s="130">
        <v>872.62</v>
      </c>
      <c r="G144" s="131">
        <f>F144/E144</f>
        <v>0.87262</v>
      </c>
      <c r="H144" s="134">
        <v>1000</v>
      </c>
      <c r="I144" s="134">
        <v>872.62</v>
      </c>
      <c r="J144" s="134">
        <v>0</v>
      </c>
      <c r="K144" s="134">
        <v>0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</row>
    <row r="145" spans="1:29" s="26" customFormat="1" ht="97.5" customHeight="1">
      <c r="A145" s="56"/>
      <c r="B145" s="76"/>
      <c r="C145" s="92" t="s">
        <v>36</v>
      </c>
      <c r="D145" s="40" t="s">
        <v>114</v>
      </c>
      <c r="E145" s="130">
        <v>9014</v>
      </c>
      <c r="F145" s="130">
        <v>9013.2</v>
      </c>
      <c r="G145" s="131">
        <f aca="true" t="shared" si="15" ref="G145:G151">F145/E145</f>
        <v>0.999911249167961</v>
      </c>
      <c r="H145" s="134">
        <v>9014</v>
      </c>
      <c r="I145" s="134">
        <v>9013.2</v>
      </c>
      <c r="J145" s="134">
        <v>0</v>
      </c>
      <c r="K145" s="134">
        <v>0</v>
      </c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</row>
    <row r="146" spans="1:29" s="26" customFormat="1" ht="60" customHeight="1">
      <c r="A146" s="56"/>
      <c r="B146" s="50"/>
      <c r="C146" s="92" t="s">
        <v>79</v>
      </c>
      <c r="D146" s="40" t="s">
        <v>127</v>
      </c>
      <c r="E146" s="130">
        <v>411010</v>
      </c>
      <c r="F146" s="130">
        <v>410893.1</v>
      </c>
      <c r="G146" s="131">
        <f t="shared" si="15"/>
        <v>0.9997155786963821</v>
      </c>
      <c r="H146" s="134">
        <v>411010</v>
      </c>
      <c r="I146" s="134">
        <v>410893.1</v>
      </c>
      <c r="J146" s="134">
        <v>0</v>
      </c>
      <c r="K146" s="134">
        <v>0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</row>
    <row r="147" spans="1:29" ht="25.5">
      <c r="A147" s="54"/>
      <c r="B147" s="89">
        <v>85228</v>
      </c>
      <c r="C147" s="90"/>
      <c r="D147" s="91" t="s">
        <v>84</v>
      </c>
      <c r="E147" s="128">
        <f>SUM(E148:E151)</f>
        <v>162276</v>
      </c>
      <c r="F147" s="128">
        <f>SUM(F148:F151)</f>
        <v>205191.36999999997</v>
      </c>
      <c r="G147" s="129">
        <f t="shared" si="15"/>
        <v>1.2644591313564542</v>
      </c>
      <c r="H147" s="135">
        <f>SUM(H148:H151)</f>
        <v>162276</v>
      </c>
      <c r="I147" s="135">
        <f>SUM(I148:I151)</f>
        <v>205191.36999999997</v>
      </c>
      <c r="J147" s="135">
        <f>SUM(J148:J151)</f>
        <v>0</v>
      </c>
      <c r="K147" s="135">
        <f>SUM(K148:K151)</f>
        <v>0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</row>
    <row r="148" spans="1:29" s="26" customFormat="1" ht="13.5" customHeight="1">
      <c r="A148" s="54"/>
      <c r="B148" s="179"/>
      <c r="C148" s="92" t="s">
        <v>77</v>
      </c>
      <c r="D148" s="40" t="s">
        <v>11</v>
      </c>
      <c r="E148" s="130">
        <v>90000</v>
      </c>
      <c r="F148" s="130">
        <v>132840.4</v>
      </c>
      <c r="G148" s="131">
        <f>F148/E148</f>
        <v>1.4760044444444445</v>
      </c>
      <c r="H148" s="134">
        <v>90000</v>
      </c>
      <c r="I148" s="134">
        <v>132840.4</v>
      </c>
      <c r="J148" s="134">
        <v>0</v>
      </c>
      <c r="K148" s="134">
        <v>0</v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</row>
    <row r="149" spans="1:29" s="26" customFormat="1" ht="89.25">
      <c r="A149" s="54"/>
      <c r="B149" s="50"/>
      <c r="C149" s="92" t="s">
        <v>36</v>
      </c>
      <c r="D149" s="40" t="s">
        <v>114</v>
      </c>
      <c r="E149" s="130">
        <v>63400</v>
      </c>
      <c r="F149" s="130">
        <v>63398.95</v>
      </c>
      <c r="G149" s="131">
        <f t="shared" si="15"/>
        <v>0.9999834384858044</v>
      </c>
      <c r="H149" s="134">
        <v>63400</v>
      </c>
      <c r="I149" s="134">
        <v>63398.95</v>
      </c>
      <c r="J149" s="134">
        <v>0</v>
      </c>
      <c r="K149" s="134">
        <v>0</v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</row>
    <row r="150" spans="1:29" s="26" customFormat="1" ht="63.75">
      <c r="A150" s="56"/>
      <c r="B150" s="50"/>
      <c r="C150" s="113" t="s">
        <v>79</v>
      </c>
      <c r="D150" s="40" t="s">
        <v>127</v>
      </c>
      <c r="E150" s="130">
        <v>8676</v>
      </c>
      <c r="F150" s="130">
        <v>8676</v>
      </c>
      <c r="G150" s="131">
        <f>F150/E150</f>
        <v>1</v>
      </c>
      <c r="H150" s="134">
        <v>8676</v>
      </c>
      <c r="I150" s="134">
        <v>8676</v>
      </c>
      <c r="J150" s="134">
        <v>0</v>
      </c>
      <c r="K150" s="134">
        <v>0</v>
      </c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</row>
    <row r="151" spans="1:29" s="26" customFormat="1" ht="63.75">
      <c r="A151" s="56"/>
      <c r="B151" s="50"/>
      <c r="C151" s="92" t="s">
        <v>44</v>
      </c>
      <c r="D151" s="40" t="s">
        <v>20</v>
      </c>
      <c r="E151" s="130">
        <v>200</v>
      </c>
      <c r="F151" s="130">
        <v>276.02</v>
      </c>
      <c r="G151" s="131">
        <f t="shared" si="15"/>
        <v>1.3800999999999999</v>
      </c>
      <c r="H151" s="134">
        <v>200</v>
      </c>
      <c r="I151" s="134">
        <v>276.02</v>
      </c>
      <c r="J151" s="134">
        <v>0</v>
      </c>
      <c r="K151" s="134">
        <v>0</v>
      </c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</row>
    <row r="152" spans="1:29" ht="12.75">
      <c r="A152" s="56"/>
      <c r="B152" s="89">
        <v>85230</v>
      </c>
      <c r="C152" s="90"/>
      <c r="D152" s="91" t="s">
        <v>142</v>
      </c>
      <c r="E152" s="128">
        <f aca="true" t="shared" si="16" ref="E152:K152">E153</f>
        <v>144000</v>
      </c>
      <c r="F152" s="128">
        <f t="shared" si="16"/>
        <v>121747.05</v>
      </c>
      <c r="G152" s="129">
        <f t="shared" si="16"/>
        <v>0.845465625</v>
      </c>
      <c r="H152" s="135">
        <f t="shared" si="16"/>
        <v>144000</v>
      </c>
      <c r="I152" s="135">
        <f t="shared" si="16"/>
        <v>121747.05</v>
      </c>
      <c r="J152" s="135">
        <f t="shared" si="16"/>
        <v>0</v>
      </c>
      <c r="K152" s="135">
        <f t="shared" si="16"/>
        <v>0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</row>
    <row r="153" spans="1:29" ht="52.5" customHeight="1">
      <c r="A153" s="56"/>
      <c r="B153" s="51"/>
      <c r="C153" s="92" t="s">
        <v>79</v>
      </c>
      <c r="D153" s="40" t="s">
        <v>127</v>
      </c>
      <c r="E153" s="130">
        <v>144000</v>
      </c>
      <c r="F153" s="130">
        <v>121747.05</v>
      </c>
      <c r="G153" s="131">
        <f>F153/E153</f>
        <v>0.845465625</v>
      </c>
      <c r="H153" s="134">
        <v>144000</v>
      </c>
      <c r="I153" s="134">
        <v>121747.05</v>
      </c>
      <c r="J153" s="134">
        <v>0</v>
      </c>
      <c r="K153" s="134">
        <v>0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</row>
    <row r="154" spans="1:29" ht="15" customHeight="1">
      <c r="A154" s="56"/>
      <c r="B154" s="153">
        <v>85295</v>
      </c>
      <c r="C154" s="90"/>
      <c r="D154" s="91" t="s">
        <v>35</v>
      </c>
      <c r="E154" s="128">
        <f aca="true" t="shared" si="17" ref="E154:K154">E155</f>
        <v>0</v>
      </c>
      <c r="F154" s="128">
        <f t="shared" si="17"/>
        <v>10</v>
      </c>
      <c r="G154" s="129">
        <f t="shared" si="17"/>
        <v>0</v>
      </c>
      <c r="H154" s="133">
        <f t="shared" si="17"/>
        <v>0</v>
      </c>
      <c r="I154" s="133">
        <f t="shared" si="17"/>
        <v>10</v>
      </c>
      <c r="J154" s="133">
        <f t="shared" si="17"/>
        <v>0</v>
      </c>
      <c r="K154" s="133">
        <f t="shared" si="17"/>
        <v>0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</row>
    <row r="155" spans="1:29" ht="15" customHeight="1">
      <c r="A155" s="56"/>
      <c r="B155" s="50"/>
      <c r="C155" s="156" t="s">
        <v>46</v>
      </c>
      <c r="D155" s="108" t="s">
        <v>13</v>
      </c>
      <c r="E155" s="130">
        <v>0</v>
      </c>
      <c r="F155" s="130">
        <v>10</v>
      </c>
      <c r="G155" s="131">
        <v>0</v>
      </c>
      <c r="H155" s="134">
        <v>0</v>
      </c>
      <c r="I155" s="134">
        <v>10</v>
      </c>
      <c r="J155" s="134">
        <v>0</v>
      </c>
      <c r="K155" s="134">
        <v>0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</row>
    <row r="156" spans="1:29" ht="25.5" customHeight="1">
      <c r="A156" s="171">
        <v>853</v>
      </c>
      <c r="B156" s="172"/>
      <c r="C156" s="96"/>
      <c r="D156" s="97" t="s">
        <v>173</v>
      </c>
      <c r="E156" s="125">
        <f>E157</f>
        <v>5830.2</v>
      </c>
      <c r="F156" s="125">
        <f>F157</f>
        <v>5830.2</v>
      </c>
      <c r="G156" s="126">
        <f>F156/E156</f>
        <v>1</v>
      </c>
      <c r="H156" s="138">
        <f>H157</f>
        <v>5830.2</v>
      </c>
      <c r="I156" s="138">
        <f>I157</f>
        <v>5830.2</v>
      </c>
      <c r="J156" s="138">
        <f>J157</f>
        <v>0</v>
      </c>
      <c r="K156" s="138">
        <f>K157</f>
        <v>0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</row>
    <row r="157" spans="1:29" ht="12.75">
      <c r="A157" s="53"/>
      <c r="B157" s="153">
        <v>85395</v>
      </c>
      <c r="C157" s="90"/>
      <c r="D157" s="99" t="s">
        <v>35</v>
      </c>
      <c r="E157" s="128">
        <f>E158+E159</f>
        <v>5830.2</v>
      </c>
      <c r="F157" s="128">
        <f>F158+F159</f>
        <v>5830.2</v>
      </c>
      <c r="G157" s="129">
        <f>F157/E157</f>
        <v>1</v>
      </c>
      <c r="H157" s="133">
        <f>H158+H159</f>
        <v>5830.2</v>
      </c>
      <c r="I157" s="133">
        <f>I158+I159</f>
        <v>5830.2</v>
      </c>
      <c r="J157" s="133">
        <f>J158+J159</f>
        <v>0</v>
      </c>
      <c r="K157" s="133">
        <f>K158+K159</f>
        <v>0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</row>
    <row r="158" spans="1:29" ht="108" customHeight="1">
      <c r="A158" s="54"/>
      <c r="B158" s="50"/>
      <c r="C158" s="156" t="s">
        <v>174</v>
      </c>
      <c r="D158" s="108" t="s">
        <v>176</v>
      </c>
      <c r="E158" s="130">
        <v>4983.65</v>
      </c>
      <c r="F158" s="130">
        <v>4983.65</v>
      </c>
      <c r="G158" s="131">
        <f>F158/E158</f>
        <v>1</v>
      </c>
      <c r="H158" s="130">
        <v>4983.65</v>
      </c>
      <c r="I158" s="130">
        <v>4983.65</v>
      </c>
      <c r="J158" s="134">
        <v>0</v>
      </c>
      <c r="K158" s="134">
        <v>0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</row>
    <row r="159" spans="1:29" ht="106.5" customHeight="1">
      <c r="A159" s="56"/>
      <c r="B159" s="76"/>
      <c r="C159" s="180" t="s">
        <v>175</v>
      </c>
      <c r="D159" s="108" t="s">
        <v>176</v>
      </c>
      <c r="E159" s="130">
        <v>846.55</v>
      </c>
      <c r="F159" s="130">
        <v>846.55</v>
      </c>
      <c r="G159" s="131">
        <f>F159/E159</f>
        <v>1</v>
      </c>
      <c r="H159" s="130">
        <v>846.55</v>
      </c>
      <c r="I159" s="130">
        <v>846.55</v>
      </c>
      <c r="J159" s="134">
        <v>0</v>
      </c>
      <c r="K159" s="134">
        <v>0</v>
      </c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</row>
    <row r="160" spans="1:29" ht="24.75" customHeight="1">
      <c r="A160" s="100">
        <v>854</v>
      </c>
      <c r="B160" s="89"/>
      <c r="C160" s="96"/>
      <c r="D160" s="101" t="s">
        <v>22</v>
      </c>
      <c r="E160" s="125">
        <f aca="true" t="shared" si="18" ref="E160:K160">E161</f>
        <v>135292</v>
      </c>
      <c r="F160" s="125">
        <f t="shared" si="18"/>
        <v>135290.68</v>
      </c>
      <c r="G160" s="126">
        <f t="shared" si="18"/>
        <v>0.9999902433255476</v>
      </c>
      <c r="H160" s="165">
        <f t="shared" si="18"/>
        <v>135292</v>
      </c>
      <c r="I160" s="165">
        <f t="shared" si="18"/>
        <v>135290.68</v>
      </c>
      <c r="J160" s="165">
        <f t="shared" si="18"/>
        <v>0</v>
      </c>
      <c r="K160" s="165">
        <f t="shared" si="18"/>
        <v>0</v>
      </c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</row>
    <row r="161" spans="1:29" ht="17.25" customHeight="1">
      <c r="A161" s="202"/>
      <c r="B161" s="89">
        <v>85415</v>
      </c>
      <c r="C161" s="90"/>
      <c r="D161" s="91" t="s">
        <v>85</v>
      </c>
      <c r="E161" s="128">
        <f>E162+E163</f>
        <v>135292</v>
      </c>
      <c r="F161" s="128">
        <f>F162+F163</f>
        <v>135290.68</v>
      </c>
      <c r="G161" s="129">
        <f>F161/E161</f>
        <v>0.9999902433255476</v>
      </c>
      <c r="H161" s="135">
        <f>H162+H163</f>
        <v>135292</v>
      </c>
      <c r="I161" s="135">
        <f>I162+I163</f>
        <v>135290.68</v>
      </c>
      <c r="J161" s="135">
        <f>J162+J163</f>
        <v>0</v>
      </c>
      <c r="K161" s="135">
        <f>K162+K163</f>
        <v>0</v>
      </c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</row>
    <row r="162" spans="1:29" ht="56.25" customHeight="1">
      <c r="A162" s="203"/>
      <c r="B162" s="152"/>
      <c r="C162" s="92" t="s">
        <v>79</v>
      </c>
      <c r="D162" s="40" t="s">
        <v>127</v>
      </c>
      <c r="E162" s="130">
        <v>123753</v>
      </c>
      <c r="F162" s="130">
        <v>123753</v>
      </c>
      <c r="G162" s="131">
        <f aca="true" t="shared" si="19" ref="G162:G174">F162/E162</f>
        <v>1</v>
      </c>
      <c r="H162" s="134">
        <v>123753</v>
      </c>
      <c r="I162" s="134">
        <v>123753</v>
      </c>
      <c r="J162" s="134">
        <v>0</v>
      </c>
      <c r="K162" s="134">
        <v>0</v>
      </c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</row>
    <row r="163" spans="1:29" ht="78" customHeight="1">
      <c r="A163" s="168"/>
      <c r="B163" s="115"/>
      <c r="C163" s="113" t="s">
        <v>177</v>
      </c>
      <c r="D163" s="98" t="s">
        <v>178</v>
      </c>
      <c r="E163" s="130">
        <v>11539</v>
      </c>
      <c r="F163" s="130">
        <v>11537.68</v>
      </c>
      <c r="G163" s="131">
        <f>F163/E163</f>
        <v>0.9998856053384175</v>
      </c>
      <c r="H163" s="134">
        <v>11539</v>
      </c>
      <c r="I163" s="134">
        <v>11537.68</v>
      </c>
      <c r="J163" s="134">
        <v>0</v>
      </c>
      <c r="K163" s="134">
        <v>0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</row>
    <row r="164" spans="1:29" ht="15" customHeight="1">
      <c r="A164" s="142">
        <v>855</v>
      </c>
      <c r="B164" s="89"/>
      <c r="C164" s="143"/>
      <c r="D164" s="101" t="s">
        <v>143</v>
      </c>
      <c r="E164" s="125">
        <f>E165+E170+E176+E183+E179</f>
        <v>33819285</v>
      </c>
      <c r="F164" s="125">
        <f>F165+F170+F176+F183+F179</f>
        <v>33684540.599999994</v>
      </c>
      <c r="G164" s="126">
        <f>F164/E164</f>
        <v>0.9960157525506526</v>
      </c>
      <c r="H164" s="138">
        <f>H165+H170+H176+H183+H179</f>
        <v>33819285</v>
      </c>
      <c r="I164" s="138">
        <f>I165+I170+I176+I183+I179</f>
        <v>33684540.599999994</v>
      </c>
      <c r="J164" s="138">
        <f>J165+J170+J176+J183</f>
        <v>0</v>
      </c>
      <c r="K164" s="138">
        <v>0</v>
      </c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</row>
    <row r="165" spans="1:29" ht="15" customHeight="1">
      <c r="A165" s="144"/>
      <c r="B165" s="89">
        <v>85501</v>
      </c>
      <c r="C165" s="143"/>
      <c r="D165" s="91" t="s">
        <v>108</v>
      </c>
      <c r="E165" s="128">
        <f>SUM(E167:E169)</f>
        <v>20138655</v>
      </c>
      <c r="F165" s="128">
        <f>SUM(F166:F169)</f>
        <v>20116722.62</v>
      </c>
      <c r="G165" s="129">
        <f t="shared" si="19"/>
        <v>0.998910931241436</v>
      </c>
      <c r="H165" s="133">
        <f>H166+H167+H168+H169</f>
        <v>20138655</v>
      </c>
      <c r="I165" s="133">
        <f>I166+I167+I168+I169</f>
        <v>20116722.62</v>
      </c>
      <c r="J165" s="133">
        <f>J166+J167+J168+J169</f>
        <v>0</v>
      </c>
      <c r="K165" s="133">
        <f>K166+K167+K168+K169</f>
        <v>0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</row>
    <row r="166" spans="1:29" ht="37.5" customHeight="1">
      <c r="A166" s="144"/>
      <c r="B166" s="89"/>
      <c r="C166" s="143" t="s">
        <v>138</v>
      </c>
      <c r="D166" s="117" t="s">
        <v>179</v>
      </c>
      <c r="E166" s="130">
        <v>0</v>
      </c>
      <c r="F166" s="130">
        <v>11.6</v>
      </c>
      <c r="G166" s="131">
        <v>0</v>
      </c>
      <c r="H166" s="134">
        <v>0</v>
      </c>
      <c r="I166" s="134">
        <v>11.6</v>
      </c>
      <c r="J166" s="134">
        <v>0</v>
      </c>
      <c r="K166" s="134">
        <v>0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</row>
    <row r="167" spans="1:29" ht="12" customHeight="1">
      <c r="A167" s="144"/>
      <c r="B167" s="89"/>
      <c r="C167" s="143" t="s">
        <v>75</v>
      </c>
      <c r="D167" s="40" t="s">
        <v>124</v>
      </c>
      <c r="E167" s="130">
        <v>1000</v>
      </c>
      <c r="F167" s="130">
        <v>750.06</v>
      </c>
      <c r="G167" s="131">
        <f t="shared" si="19"/>
        <v>0.75006</v>
      </c>
      <c r="H167" s="134">
        <v>1000</v>
      </c>
      <c r="I167" s="134">
        <v>750.06</v>
      </c>
      <c r="J167" s="134">
        <v>0</v>
      </c>
      <c r="K167" s="134">
        <v>0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</row>
    <row r="168" spans="1:29" ht="24" customHeight="1">
      <c r="A168" s="147"/>
      <c r="B168" s="89"/>
      <c r="C168" s="143" t="s">
        <v>135</v>
      </c>
      <c r="D168" s="98" t="s">
        <v>136</v>
      </c>
      <c r="E168" s="130">
        <v>20000</v>
      </c>
      <c r="F168" s="130">
        <v>10658.18</v>
      </c>
      <c r="G168" s="131">
        <f t="shared" si="19"/>
        <v>0.532909</v>
      </c>
      <c r="H168" s="134">
        <v>20000</v>
      </c>
      <c r="I168" s="134">
        <v>10658.18</v>
      </c>
      <c r="J168" s="134">
        <v>0</v>
      </c>
      <c r="K168" s="134">
        <v>0</v>
      </c>
      <c r="L168" s="25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</row>
    <row r="169" spans="1:29" ht="107.25" customHeight="1">
      <c r="A169" s="147"/>
      <c r="B169" s="89"/>
      <c r="C169" s="143" t="s">
        <v>109</v>
      </c>
      <c r="D169" s="145" t="s">
        <v>144</v>
      </c>
      <c r="E169" s="130">
        <v>20117655</v>
      </c>
      <c r="F169" s="130">
        <v>20105302.78</v>
      </c>
      <c r="G169" s="131">
        <f t="shared" si="19"/>
        <v>0.999386001002602</v>
      </c>
      <c r="H169" s="134">
        <v>20117655</v>
      </c>
      <c r="I169" s="134">
        <v>20105302.78</v>
      </c>
      <c r="J169" s="134">
        <v>0</v>
      </c>
      <c r="K169" s="134">
        <v>0</v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</row>
    <row r="170" spans="1:29" ht="67.5" customHeight="1">
      <c r="A170" s="144"/>
      <c r="B170" s="89">
        <v>85502</v>
      </c>
      <c r="C170" s="143"/>
      <c r="D170" s="7" t="s">
        <v>145</v>
      </c>
      <c r="E170" s="128">
        <f>SUM(E171:E175)</f>
        <v>12364719</v>
      </c>
      <c r="F170" s="128">
        <f>SUM(F171:F175)</f>
        <v>12290094.819999998</v>
      </c>
      <c r="G170" s="129">
        <f t="shared" si="19"/>
        <v>0.9939647492191289</v>
      </c>
      <c r="H170" s="133">
        <f>SUM(H171:H175)</f>
        <v>12364719</v>
      </c>
      <c r="I170" s="133">
        <f>SUM(I171:I175)</f>
        <v>12290094.819999998</v>
      </c>
      <c r="J170" s="133">
        <f>SUM(J171:J175)</f>
        <v>0</v>
      </c>
      <c r="K170" s="133">
        <f>SUM(K171:K175)</f>
        <v>0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</row>
    <row r="171" spans="1:29" ht="94.5" customHeight="1">
      <c r="A171" s="144"/>
      <c r="B171" s="89"/>
      <c r="C171" s="143" t="s">
        <v>138</v>
      </c>
      <c r="D171" s="137" t="s">
        <v>139</v>
      </c>
      <c r="E171" s="130">
        <v>100</v>
      </c>
      <c r="F171" s="130">
        <v>23.2</v>
      </c>
      <c r="G171" s="131">
        <f t="shared" si="19"/>
        <v>0.23199999999999998</v>
      </c>
      <c r="H171" s="134">
        <v>100</v>
      </c>
      <c r="I171" s="134">
        <v>23.2</v>
      </c>
      <c r="J171" s="134">
        <v>0</v>
      </c>
      <c r="K171" s="134">
        <v>0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</row>
    <row r="172" spans="1:29" ht="15" customHeight="1">
      <c r="A172" s="144"/>
      <c r="B172" s="89"/>
      <c r="C172" s="143" t="s">
        <v>75</v>
      </c>
      <c r="D172" s="40" t="s">
        <v>124</v>
      </c>
      <c r="E172" s="130">
        <v>4000</v>
      </c>
      <c r="F172" s="130">
        <v>2475.09</v>
      </c>
      <c r="G172" s="131">
        <f t="shared" si="19"/>
        <v>0.6187725000000001</v>
      </c>
      <c r="H172" s="134">
        <v>4000</v>
      </c>
      <c r="I172" s="134">
        <v>2475.09</v>
      </c>
      <c r="J172" s="134">
        <v>0</v>
      </c>
      <c r="K172" s="134">
        <v>0</v>
      </c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</row>
    <row r="173" spans="1:29" ht="25.5" customHeight="1">
      <c r="A173" s="144"/>
      <c r="B173" s="89"/>
      <c r="C173" s="143" t="s">
        <v>135</v>
      </c>
      <c r="D173" s="98" t="s">
        <v>136</v>
      </c>
      <c r="E173" s="130">
        <v>30000</v>
      </c>
      <c r="F173" s="130">
        <v>14352.97</v>
      </c>
      <c r="G173" s="131">
        <f t="shared" si="19"/>
        <v>0.4784323333333333</v>
      </c>
      <c r="H173" s="134">
        <v>30000</v>
      </c>
      <c r="I173" s="134">
        <v>14352.97</v>
      </c>
      <c r="J173" s="134">
        <v>0</v>
      </c>
      <c r="K173" s="134">
        <v>0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</row>
    <row r="174" spans="1:29" ht="74.25" customHeight="1">
      <c r="A174" s="147"/>
      <c r="B174" s="89"/>
      <c r="C174" s="143" t="s">
        <v>36</v>
      </c>
      <c r="D174" s="40" t="s">
        <v>114</v>
      </c>
      <c r="E174" s="130">
        <v>12265619</v>
      </c>
      <c r="F174" s="130">
        <v>12143478.62</v>
      </c>
      <c r="G174" s="131">
        <f t="shared" si="19"/>
        <v>0.9900420533199343</v>
      </c>
      <c r="H174" s="134">
        <v>12265619</v>
      </c>
      <c r="I174" s="134">
        <v>12143478.62</v>
      </c>
      <c r="J174" s="134">
        <v>0</v>
      </c>
      <c r="K174" s="134">
        <v>0</v>
      </c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</row>
    <row r="175" spans="1:29" ht="49.5" customHeight="1">
      <c r="A175" s="147"/>
      <c r="B175" s="89"/>
      <c r="C175" s="143" t="s">
        <v>44</v>
      </c>
      <c r="D175" s="40" t="s">
        <v>20</v>
      </c>
      <c r="E175" s="130">
        <v>65000</v>
      </c>
      <c r="F175" s="130">
        <v>129764.94</v>
      </c>
      <c r="G175" s="131">
        <f>F175/E175</f>
        <v>1.9963836923076923</v>
      </c>
      <c r="H175" s="134">
        <v>65000</v>
      </c>
      <c r="I175" s="134">
        <v>129764.94</v>
      </c>
      <c r="J175" s="134">
        <v>0</v>
      </c>
      <c r="K175" s="134">
        <v>0</v>
      </c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</row>
    <row r="176" spans="1:29" ht="15" customHeight="1">
      <c r="A176" s="142"/>
      <c r="B176" s="89">
        <v>85503</v>
      </c>
      <c r="C176" s="143"/>
      <c r="D176" s="91" t="s">
        <v>146</v>
      </c>
      <c r="E176" s="128">
        <f>E177+E178</f>
        <v>644</v>
      </c>
      <c r="F176" s="128">
        <f>F177+F178</f>
        <v>616.89</v>
      </c>
      <c r="G176" s="129">
        <f>G177</f>
        <v>0.9571739130434782</v>
      </c>
      <c r="H176" s="133">
        <f>H177+H178</f>
        <v>644</v>
      </c>
      <c r="I176" s="133">
        <f>I177+I178</f>
        <v>616.89</v>
      </c>
      <c r="J176" s="133">
        <f>J177</f>
        <v>0</v>
      </c>
      <c r="K176" s="133">
        <f>K177+K178</f>
        <v>0</v>
      </c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</row>
    <row r="177" spans="1:29" ht="93" customHeight="1">
      <c r="A177" s="144"/>
      <c r="B177" s="103"/>
      <c r="C177" s="143" t="s">
        <v>36</v>
      </c>
      <c r="D177" s="40" t="s">
        <v>114</v>
      </c>
      <c r="E177" s="130">
        <v>644</v>
      </c>
      <c r="F177" s="130">
        <v>616.42</v>
      </c>
      <c r="G177" s="131">
        <f aca="true" t="shared" si="20" ref="G177:G187">F177/E177</f>
        <v>0.9571739130434782</v>
      </c>
      <c r="H177" s="134">
        <v>644</v>
      </c>
      <c r="I177" s="134">
        <v>616.42</v>
      </c>
      <c r="J177" s="134">
        <v>0</v>
      </c>
      <c r="K177" s="134">
        <v>0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</row>
    <row r="178" spans="1:29" ht="50.25" customHeight="1">
      <c r="A178" s="144"/>
      <c r="B178" s="89"/>
      <c r="C178" s="143" t="s">
        <v>44</v>
      </c>
      <c r="D178" s="40" t="s">
        <v>20</v>
      </c>
      <c r="E178" s="130">
        <v>0</v>
      </c>
      <c r="F178" s="130">
        <v>0.47</v>
      </c>
      <c r="G178" s="131">
        <v>0</v>
      </c>
      <c r="H178" s="134">
        <v>0</v>
      </c>
      <c r="I178" s="134">
        <v>0.47</v>
      </c>
      <c r="J178" s="134">
        <v>0</v>
      </c>
      <c r="K178" s="134">
        <v>0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</row>
    <row r="179" spans="1:29" ht="13.5" customHeight="1">
      <c r="A179" s="144"/>
      <c r="B179" s="89">
        <v>85504</v>
      </c>
      <c r="C179" s="90"/>
      <c r="D179" s="91" t="s">
        <v>180</v>
      </c>
      <c r="E179" s="128">
        <f>SUM(E180:E182)</f>
        <v>1155592</v>
      </c>
      <c r="F179" s="128">
        <f>SUM(F180:F182)</f>
        <v>1137891.32</v>
      </c>
      <c r="G179" s="129">
        <f>F179/E179</f>
        <v>0.9846825869337967</v>
      </c>
      <c r="H179" s="133">
        <f>SUM(H180:H182)</f>
        <v>1155592</v>
      </c>
      <c r="I179" s="133">
        <f>SUM(I180:I182)</f>
        <v>1137891.32</v>
      </c>
      <c r="J179" s="133">
        <f>SUM(J180:J182)</f>
        <v>0</v>
      </c>
      <c r="K179" s="133">
        <f>SUM(K180:K182)</f>
        <v>0</v>
      </c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</row>
    <row r="180" spans="1:29" ht="75.75" customHeight="1">
      <c r="A180" s="144"/>
      <c r="B180" s="89"/>
      <c r="C180" s="143" t="s">
        <v>36</v>
      </c>
      <c r="D180" s="40" t="s">
        <v>114</v>
      </c>
      <c r="E180" s="130">
        <v>1134847</v>
      </c>
      <c r="F180" s="130">
        <v>1117146.32</v>
      </c>
      <c r="G180" s="131">
        <f>F180/E180</f>
        <v>0.9844025846655982</v>
      </c>
      <c r="H180" s="130">
        <v>1134847</v>
      </c>
      <c r="I180" s="130">
        <v>1117146.32</v>
      </c>
      <c r="J180" s="134">
        <v>0</v>
      </c>
      <c r="K180" s="134">
        <v>0</v>
      </c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</row>
    <row r="181" spans="1:29" ht="51.75" customHeight="1">
      <c r="A181" s="144"/>
      <c r="B181" s="89"/>
      <c r="C181" s="143" t="s">
        <v>79</v>
      </c>
      <c r="D181" s="40" t="s">
        <v>127</v>
      </c>
      <c r="E181" s="130">
        <v>14889</v>
      </c>
      <c r="F181" s="130">
        <v>14889</v>
      </c>
      <c r="G181" s="131">
        <f>F181/E181</f>
        <v>1</v>
      </c>
      <c r="H181" s="130">
        <v>14889</v>
      </c>
      <c r="I181" s="130">
        <v>14889</v>
      </c>
      <c r="J181" s="134">
        <v>0</v>
      </c>
      <c r="K181" s="134">
        <v>0</v>
      </c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</row>
    <row r="182" spans="1:29" ht="54" customHeight="1">
      <c r="A182" s="144"/>
      <c r="B182" s="89"/>
      <c r="C182" s="143" t="s">
        <v>167</v>
      </c>
      <c r="D182" s="98" t="s">
        <v>168</v>
      </c>
      <c r="E182" s="130">
        <v>5856</v>
      </c>
      <c r="F182" s="130">
        <v>5856</v>
      </c>
      <c r="G182" s="131">
        <f>F182/E182</f>
        <v>1</v>
      </c>
      <c r="H182" s="130">
        <v>5856</v>
      </c>
      <c r="I182" s="130">
        <v>5856</v>
      </c>
      <c r="J182" s="134">
        <v>0</v>
      </c>
      <c r="K182" s="134">
        <v>0</v>
      </c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</row>
    <row r="183" spans="1:29" ht="24.75" customHeight="1">
      <c r="A183" s="144"/>
      <c r="B183" s="89">
        <v>85505</v>
      </c>
      <c r="C183" s="143"/>
      <c r="D183" s="91" t="s">
        <v>147</v>
      </c>
      <c r="E183" s="125">
        <f>SUM(E184:E187)</f>
        <v>159675</v>
      </c>
      <c r="F183" s="125">
        <f>SUM(F184:F187)</f>
        <v>139214.95</v>
      </c>
      <c r="G183" s="126">
        <f t="shared" si="20"/>
        <v>0.8718644120870519</v>
      </c>
      <c r="H183" s="138">
        <f>SUM(H184:H187)</f>
        <v>159675</v>
      </c>
      <c r="I183" s="138">
        <f>SUM(I184:I187)</f>
        <v>139214.95</v>
      </c>
      <c r="J183" s="138">
        <f>SUM(J184:J187)</f>
        <v>0</v>
      </c>
      <c r="K183" s="138">
        <f>SUM(K184:K187)</f>
        <v>0</v>
      </c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</row>
    <row r="184" spans="1:29" ht="15" customHeight="1">
      <c r="A184" s="144"/>
      <c r="B184" s="89"/>
      <c r="C184" s="143" t="s">
        <v>77</v>
      </c>
      <c r="D184" s="40" t="s">
        <v>11</v>
      </c>
      <c r="E184" s="130">
        <v>105475</v>
      </c>
      <c r="F184" s="130">
        <v>85034.6</v>
      </c>
      <c r="G184" s="131">
        <f t="shared" si="20"/>
        <v>0.8062062100023702</v>
      </c>
      <c r="H184" s="134">
        <v>105475</v>
      </c>
      <c r="I184" s="134">
        <v>85034.6</v>
      </c>
      <c r="J184" s="134">
        <v>0</v>
      </c>
      <c r="K184" s="134">
        <v>0</v>
      </c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</row>
    <row r="185" spans="1:29" ht="15" customHeight="1">
      <c r="A185" s="144"/>
      <c r="B185" s="89"/>
      <c r="C185" s="143" t="s">
        <v>75</v>
      </c>
      <c r="D185" s="40" t="s">
        <v>124</v>
      </c>
      <c r="E185" s="130">
        <v>100</v>
      </c>
      <c r="F185" s="130">
        <v>125.18</v>
      </c>
      <c r="G185" s="131">
        <f t="shared" si="20"/>
        <v>1.2518</v>
      </c>
      <c r="H185" s="134">
        <v>100</v>
      </c>
      <c r="I185" s="134">
        <v>125.18</v>
      </c>
      <c r="J185" s="134">
        <v>0</v>
      </c>
      <c r="K185" s="134">
        <v>0</v>
      </c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</row>
    <row r="186" spans="1:29" ht="15" customHeight="1">
      <c r="A186" s="144"/>
      <c r="B186" s="89"/>
      <c r="C186" s="143" t="s">
        <v>46</v>
      </c>
      <c r="D186" s="108" t="s">
        <v>13</v>
      </c>
      <c r="E186" s="130">
        <v>100</v>
      </c>
      <c r="F186" s="130">
        <v>55.17</v>
      </c>
      <c r="G186" s="131">
        <f t="shared" si="20"/>
        <v>0.5517</v>
      </c>
      <c r="H186" s="134">
        <v>100</v>
      </c>
      <c r="I186" s="134">
        <v>55.17</v>
      </c>
      <c r="J186" s="134">
        <v>0</v>
      </c>
      <c r="K186" s="134">
        <v>0</v>
      </c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</row>
    <row r="187" spans="1:29" ht="55.5" customHeight="1">
      <c r="A187" s="147"/>
      <c r="B187" s="89"/>
      <c r="C187" s="143" t="s">
        <v>79</v>
      </c>
      <c r="D187" s="40" t="s">
        <v>127</v>
      </c>
      <c r="E187" s="130">
        <v>54000</v>
      </c>
      <c r="F187" s="130">
        <v>54000</v>
      </c>
      <c r="G187" s="131">
        <f t="shared" si="20"/>
        <v>1</v>
      </c>
      <c r="H187" s="134">
        <v>54000</v>
      </c>
      <c r="I187" s="134">
        <v>54000</v>
      </c>
      <c r="J187" s="134">
        <v>0</v>
      </c>
      <c r="K187" s="134">
        <v>0</v>
      </c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</row>
    <row r="188" spans="1:29" ht="26.25" customHeight="1">
      <c r="A188" s="82">
        <v>900</v>
      </c>
      <c r="B188" s="83"/>
      <c r="C188" s="84"/>
      <c r="D188" s="97" t="s">
        <v>9</v>
      </c>
      <c r="E188" s="125">
        <f>E189+E192+E198+E200+E202+E204</f>
        <v>8629993.75</v>
      </c>
      <c r="F188" s="125">
        <f>F189+F192+F198+F200+F202+F204</f>
        <v>8972517.71</v>
      </c>
      <c r="G188" s="126">
        <f>F188/E188</f>
        <v>1.0396899429967723</v>
      </c>
      <c r="H188" s="138">
        <f>H189+H192+H198+H200+H202+H204</f>
        <v>6102016.91</v>
      </c>
      <c r="I188" s="138">
        <f>I189+I192+I198+I200+I202+I204</f>
        <v>6211637.4</v>
      </c>
      <c r="J188" s="138">
        <f>J189+J192+J198+J200+J202+J204</f>
        <v>2527976.84</v>
      </c>
      <c r="K188" s="138">
        <f>K189+K192+K198+K200+K202+K204</f>
        <v>2760880.31</v>
      </c>
      <c r="L188" s="25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</row>
    <row r="189" spans="1:29" ht="26.25" customHeight="1">
      <c r="A189" s="53"/>
      <c r="B189" s="89">
        <v>90001</v>
      </c>
      <c r="C189" s="90"/>
      <c r="D189" s="91" t="s">
        <v>86</v>
      </c>
      <c r="E189" s="128">
        <f>SUM(E190:E191)</f>
        <v>2527976.84</v>
      </c>
      <c r="F189" s="128">
        <f>SUM(F190:F191)</f>
        <v>2766320.31</v>
      </c>
      <c r="G189" s="129">
        <f>F189/E189</f>
        <v>1.0942822996748658</v>
      </c>
      <c r="H189" s="135">
        <f>SUM(H190:H191)</f>
        <v>0</v>
      </c>
      <c r="I189" s="135">
        <f>SUM(I190:I191)</f>
        <v>5440</v>
      </c>
      <c r="J189" s="135">
        <f>SUM(J190:J191)</f>
        <v>2527976.84</v>
      </c>
      <c r="K189" s="135">
        <f>SUM(K190:K191)</f>
        <v>2760880.31</v>
      </c>
      <c r="L189" s="25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</row>
    <row r="190" spans="1:29" s="26" customFormat="1" ht="27.75" customHeight="1">
      <c r="A190" s="56"/>
      <c r="B190" s="65"/>
      <c r="C190" s="92" t="s">
        <v>39</v>
      </c>
      <c r="D190" s="40" t="s">
        <v>128</v>
      </c>
      <c r="E190" s="130">
        <v>0</v>
      </c>
      <c r="F190" s="130">
        <v>5440</v>
      </c>
      <c r="G190" s="131">
        <v>0</v>
      </c>
      <c r="H190" s="136">
        <v>0</v>
      </c>
      <c r="I190" s="136">
        <v>5440</v>
      </c>
      <c r="J190" s="136">
        <v>0</v>
      </c>
      <c r="K190" s="136">
        <v>0</v>
      </c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</row>
    <row r="191" spans="1:29" s="26" customFormat="1" ht="117.75" customHeight="1">
      <c r="A191" s="56"/>
      <c r="B191" s="58"/>
      <c r="C191" s="113" t="s">
        <v>132</v>
      </c>
      <c r="D191" s="98" t="s">
        <v>133</v>
      </c>
      <c r="E191" s="130">
        <v>2527976.84</v>
      </c>
      <c r="F191" s="130">
        <v>2760880.31</v>
      </c>
      <c r="G191" s="131">
        <f>F191/E191</f>
        <v>1.0921303812261192</v>
      </c>
      <c r="H191" s="136">
        <v>0</v>
      </c>
      <c r="I191" s="136">
        <v>0</v>
      </c>
      <c r="J191" s="136">
        <v>2527976.84</v>
      </c>
      <c r="K191" s="136">
        <v>2760880.31</v>
      </c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spans="1:29" s="26" customFormat="1" ht="13.5" customHeight="1">
      <c r="A192" s="54"/>
      <c r="B192" s="103">
        <v>90002</v>
      </c>
      <c r="C192" s="90"/>
      <c r="D192" s="91" t="s">
        <v>102</v>
      </c>
      <c r="E192" s="128">
        <f>SUM(E193:E197)</f>
        <v>3090441.91</v>
      </c>
      <c r="F192" s="128">
        <f>SUM(F193:F197)</f>
        <v>3088925.6100000003</v>
      </c>
      <c r="G192" s="129">
        <f>F192/E192</f>
        <v>0.9995093581940196</v>
      </c>
      <c r="H192" s="135">
        <f>SUM(H193:H197)</f>
        <v>3090441.91</v>
      </c>
      <c r="I192" s="135">
        <f>SUM(I193:I197)</f>
        <v>3088925.6100000003</v>
      </c>
      <c r="J192" s="135">
        <f>SUM(J193:J197)</f>
        <v>0</v>
      </c>
      <c r="K192" s="135">
        <f>SUM(K193:K197)</f>
        <v>0</v>
      </c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spans="1:29" s="26" customFormat="1" ht="13.5" customHeight="1">
      <c r="A193" s="56"/>
      <c r="B193" s="115"/>
      <c r="C193" s="116" t="s">
        <v>181</v>
      </c>
      <c r="D193" s="117" t="s">
        <v>182</v>
      </c>
      <c r="E193" s="130">
        <v>0</v>
      </c>
      <c r="F193" s="130">
        <v>47.37</v>
      </c>
      <c r="G193" s="131">
        <v>0</v>
      </c>
      <c r="H193" s="136">
        <v>0</v>
      </c>
      <c r="I193" s="136">
        <v>47.37</v>
      </c>
      <c r="J193" s="136">
        <v>0</v>
      </c>
      <c r="K193" s="136">
        <v>0</v>
      </c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spans="1:29" s="26" customFormat="1" ht="51" customHeight="1">
      <c r="A194" s="56"/>
      <c r="B194" s="65"/>
      <c r="C194" s="92" t="s">
        <v>65</v>
      </c>
      <c r="D194" s="40" t="s">
        <v>66</v>
      </c>
      <c r="E194" s="130">
        <v>3070627.96</v>
      </c>
      <c r="F194" s="130">
        <v>3055514.81</v>
      </c>
      <c r="G194" s="131">
        <f>F194/E194</f>
        <v>0.9950781565865765</v>
      </c>
      <c r="H194" s="136">
        <v>3070627.96</v>
      </c>
      <c r="I194" s="136">
        <v>3055514.81</v>
      </c>
      <c r="J194" s="136">
        <v>0</v>
      </c>
      <c r="K194" s="136">
        <v>0</v>
      </c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</row>
    <row r="195" spans="1:29" s="26" customFormat="1" ht="90.75" customHeight="1">
      <c r="A195" s="56"/>
      <c r="B195" s="57"/>
      <c r="C195" s="113" t="s">
        <v>138</v>
      </c>
      <c r="D195" s="137" t="s">
        <v>139</v>
      </c>
      <c r="E195" s="130">
        <v>0</v>
      </c>
      <c r="F195" s="130">
        <v>11217.2</v>
      </c>
      <c r="G195" s="131">
        <v>0</v>
      </c>
      <c r="H195" s="136">
        <v>0</v>
      </c>
      <c r="I195" s="136">
        <v>11217.2</v>
      </c>
      <c r="J195" s="136">
        <v>0</v>
      </c>
      <c r="K195" s="136">
        <v>0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spans="1:29" s="26" customFormat="1" ht="26.25" customHeight="1">
      <c r="A196" s="56"/>
      <c r="B196" s="57"/>
      <c r="C196" s="92" t="s">
        <v>73</v>
      </c>
      <c r="D196" s="40" t="s">
        <v>118</v>
      </c>
      <c r="E196" s="130">
        <v>0</v>
      </c>
      <c r="F196" s="130">
        <v>2332.28</v>
      </c>
      <c r="G196" s="131">
        <v>0</v>
      </c>
      <c r="H196" s="136">
        <v>0</v>
      </c>
      <c r="I196" s="136">
        <v>2332.28</v>
      </c>
      <c r="J196" s="136">
        <v>0</v>
      </c>
      <c r="K196" s="136">
        <v>0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spans="1:29" s="26" customFormat="1" ht="51" customHeight="1">
      <c r="A197" s="56"/>
      <c r="B197" s="58"/>
      <c r="C197" s="113" t="s">
        <v>167</v>
      </c>
      <c r="D197" s="98" t="s">
        <v>168</v>
      </c>
      <c r="E197" s="130">
        <v>19813.95</v>
      </c>
      <c r="F197" s="130">
        <v>19813.95</v>
      </c>
      <c r="G197" s="131">
        <f>F197/E197</f>
        <v>1</v>
      </c>
      <c r="H197" s="130">
        <v>19813.95</v>
      </c>
      <c r="I197" s="130">
        <v>19813.95</v>
      </c>
      <c r="J197" s="136">
        <v>0</v>
      </c>
      <c r="K197" s="136">
        <v>0</v>
      </c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spans="1:29" s="26" customFormat="1" ht="25.5" customHeight="1">
      <c r="A198" s="54"/>
      <c r="B198" s="119">
        <v>90004</v>
      </c>
      <c r="C198" s="96"/>
      <c r="D198" s="91" t="s">
        <v>183</v>
      </c>
      <c r="E198" s="128">
        <f>E199</f>
        <v>52812</v>
      </c>
      <c r="F198" s="128">
        <f>F199</f>
        <v>52812</v>
      </c>
      <c r="G198" s="129">
        <f>F198/E198</f>
        <v>1</v>
      </c>
      <c r="H198" s="128">
        <f>H199</f>
        <v>52812</v>
      </c>
      <c r="I198" s="128">
        <f>I199</f>
        <v>52812</v>
      </c>
      <c r="J198" s="135">
        <f>J199</f>
        <v>0</v>
      </c>
      <c r="K198" s="135">
        <f>K199</f>
        <v>0</v>
      </c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</row>
    <row r="199" spans="1:29" s="26" customFormat="1" ht="54.75" customHeight="1">
      <c r="A199" s="56"/>
      <c r="B199" s="58"/>
      <c r="C199" s="113" t="s">
        <v>167</v>
      </c>
      <c r="D199" s="98" t="s">
        <v>168</v>
      </c>
      <c r="E199" s="130">
        <v>52812</v>
      </c>
      <c r="F199" s="130">
        <v>52812</v>
      </c>
      <c r="G199" s="131">
        <f>F199/E199</f>
        <v>1</v>
      </c>
      <c r="H199" s="130">
        <v>52812</v>
      </c>
      <c r="I199" s="130">
        <v>52812</v>
      </c>
      <c r="J199" s="136">
        <v>0</v>
      </c>
      <c r="K199" s="136">
        <v>0</v>
      </c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spans="1:29" s="26" customFormat="1" ht="13.5" customHeight="1">
      <c r="A200" s="56"/>
      <c r="B200" s="119">
        <v>90015</v>
      </c>
      <c r="C200" s="90"/>
      <c r="D200" s="91" t="s">
        <v>134</v>
      </c>
      <c r="E200" s="128">
        <f aca="true" t="shared" si="21" ref="E200:K200">E201</f>
        <v>0</v>
      </c>
      <c r="F200" s="128">
        <f t="shared" si="21"/>
        <v>3873.41</v>
      </c>
      <c r="G200" s="129">
        <f t="shared" si="21"/>
        <v>0</v>
      </c>
      <c r="H200" s="135">
        <f t="shared" si="21"/>
        <v>0</v>
      </c>
      <c r="I200" s="135">
        <f t="shared" si="21"/>
        <v>3873.41</v>
      </c>
      <c r="J200" s="135">
        <f t="shared" si="21"/>
        <v>0</v>
      </c>
      <c r="K200" s="135">
        <f t="shared" si="21"/>
        <v>0</v>
      </c>
      <c r="L200" s="27"/>
      <c r="M200" s="81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spans="1:29" s="26" customFormat="1" ht="14.25" customHeight="1">
      <c r="A201" s="56"/>
      <c r="B201" s="58"/>
      <c r="C201" s="113" t="s">
        <v>46</v>
      </c>
      <c r="D201" s="40" t="s">
        <v>13</v>
      </c>
      <c r="E201" s="130">
        <v>0</v>
      </c>
      <c r="F201" s="130">
        <v>3873.41</v>
      </c>
      <c r="G201" s="131">
        <v>0</v>
      </c>
      <c r="H201" s="136">
        <v>0</v>
      </c>
      <c r="I201" s="136">
        <v>3873.41</v>
      </c>
      <c r="J201" s="136">
        <v>0</v>
      </c>
      <c r="K201" s="136">
        <v>0</v>
      </c>
      <c r="L201" s="27"/>
      <c r="M201" s="81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spans="1:29" s="26" customFormat="1" ht="38.25" customHeight="1">
      <c r="A202" s="56"/>
      <c r="B202" s="103">
        <v>90019</v>
      </c>
      <c r="C202" s="90"/>
      <c r="D202" s="91" t="s">
        <v>104</v>
      </c>
      <c r="E202" s="128">
        <f aca="true" t="shared" si="22" ref="E202:K202">E203</f>
        <v>1300000</v>
      </c>
      <c r="F202" s="128">
        <f t="shared" si="22"/>
        <v>1387360.78</v>
      </c>
      <c r="G202" s="129">
        <f>F202/E202</f>
        <v>1.0672006</v>
      </c>
      <c r="H202" s="135">
        <f t="shared" si="22"/>
        <v>1300000</v>
      </c>
      <c r="I202" s="135">
        <f t="shared" si="22"/>
        <v>1387360.78</v>
      </c>
      <c r="J202" s="135">
        <f t="shared" si="22"/>
        <v>0</v>
      </c>
      <c r="K202" s="135">
        <f t="shared" si="22"/>
        <v>0</v>
      </c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</row>
    <row r="203" spans="1:29" s="26" customFormat="1" ht="15" customHeight="1">
      <c r="A203" s="56"/>
      <c r="B203" s="52"/>
      <c r="C203" s="92" t="s">
        <v>46</v>
      </c>
      <c r="D203" s="40" t="s">
        <v>13</v>
      </c>
      <c r="E203" s="130">
        <v>1300000</v>
      </c>
      <c r="F203" s="130">
        <v>1387360.78</v>
      </c>
      <c r="G203" s="131">
        <f>F203/E203</f>
        <v>1.0672006</v>
      </c>
      <c r="H203" s="136">
        <v>1300000</v>
      </c>
      <c r="I203" s="136">
        <v>1387360.78</v>
      </c>
      <c r="J203" s="136">
        <v>0</v>
      </c>
      <c r="K203" s="136">
        <v>0</v>
      </c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</row>
    <row r="204" spans="1:29" ht="13.5" customHeight="1">
      <c r="A204" s="56"/>
      <c r="B204" s="89">
        <v>90095</v>
      </c>
      <c r="C204" s="90"/>
      <c r="D204" s="91" t="s">
        <v>35</v>
      </c>
      <c r="E204" s="128">
        <f>E205+E206</f>
        <v>1658763</v>
      </c>
      <c r="F204" s="128">
        <f>F205+F206</f>
        <v>1673225.5999999999</v>
      </c>
      <c r="G204" s="129">
        <f>F204/E204</f>
        <v>1.0087189067998261</v>
      </c>
      <c r="H204" s="135">
        <f>H205+H206</f>
        <v>1658763</v>
      </c>
      <c r="I204" s="135">
        <f>I205+I206</f>
        <v>1673225.5999999999</v>
      </c>
      <c r="J204" s="135">
        <f>J205+J206</f>
        <v>0</v>
      </c>
      <c r="K204" s="135">
        <f>K205+K206</f>
        <v>0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</row>
    <row r="205" spans="1:29" s="26" customFormat="1" ht="96" customHeight="1">
      <c r="A205" s="56"/>
      <c r="B205" s="57"/>
      <c r="C205" s="92" t="s">
        <v>40</v>
      </c>
      <c r="D205" s="40" t="s">
        <v>110</v>
      </c>
      <c r="E205" s="130">
        <v>1658763</v>
      </c>
      <c r="F205" s="130">
        <v>1670873.69</v>
      </c>
      <c r="G205" s="131">
        <f>F205/E205</f>
        <v>1.007301036977555</v>
      </c>
      <c r="H205" s="136">
        <v>1658763</v>
      </c>
      <c r="I205" s="136">
        <v>1670873.69</v>
      </c>
      <c r="J205" s="136">
        <v>0</v>
      </c>
      <c r="K205" s="136">
        <v>0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</row>
    <row r="206" spans="1:29" s="26" customFormat="1" ht="13.5" customHeight="1">
      <c r="A206" s="56"/>
      <c r="B206" s="57"/>
      <c r="C206" s="92" t="s">
        <v>46</v>
      </c>
      <c r="D206" s="40" t="s">
        <v>13</v>
      </c>
      <c r="E206" s="130">
        <v>0</v>
      </c>
      <c r="F206" s="130">
        <v>2351.91</v>
      </c>
      <c r="G206" s="131">
        <v>0</v>
      </c>
      <c r="H206" s="136">
        <v>0</v>
      </c>
      <c r="I206" s="136">
        <v>2351.91</v>
      </c>
      <c r="J206" s="136">
        <v>0</v>
      </c>
      <c r="K206" s="136">
        <v>0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</row>
    <row r="207" spans="1:29" ht="26.25" customHeight="1">
      <c r="A207" s="96" t="s">
        <v>26</v>
      </c>
      <c r="B207" s="111"/>
      <c r="C207" s="96"/>
      <c r="D207" s="101" t="s">
        <v>27</v>
      </c>
      <c r="E207" s="125">
        <f>E208+E213+E215+E211</f>
        <v>483260.18</v>
      </c>
      <c r="F207" s="125">
        <f>F208+F213+F215+F211</f>
        <v>504764.25</v>
      </c>
      <c r="G207" s="126">
        <f>F207/E207</f>
        <v>1.0444979141463715</v>
      </c>
      <c r="H207" s="165">
        <f>H208+H213+H215+H211</f>
        <v>483260.18</v>
      </c>
      <c r="I207" s="165">
        <f>I208+I213+I215+I211</f>
        <v>504764.25</v>
      </c>
      <c r="J207" s="165">
        <f>J208+J213+J215</f>
        <v>0</v>
      </c>
      <c r="K207" s="165">
        <f>K208+K213+K215</f>
        <v>0</v>
      </c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</row>
    <row r="208" spans="1:29" ht="25.5" customHeight="1">
      <c r="A208" s="77"/>
      <c r="B208" s="112" t="s">
        <v>87</v>
      </c>
      <c r="C208" s="90"/>
      <c r="D208" s="91" t="s">
        <v>88</v>
      </c>
      <c r="E208" s="128">
        <f>SUM(E209:E210)</f>
        <v>434260.18</v>
      </c>
      <c r="F208" s="128">
        <f>SUM(F209:F210)</f>
        <v>440764.25</v>
      </c>
      <c r="G208" s="129">
        <f>F208/E208</f>
        <v>1.014977357583189</v>
      </c>
      <c r="H208" s="135">
        <f>SUM(H209:H210)</f>
        <v>434260.18</v>
      </c>
      <c r="I208" s="135">
        <f>SUM(I209:I210)</f>
        <v>440764.25</v>
      </c>
      <c r="J208" s="135">
        <f>SUM(J209:J210)</f>
        <v>0</v>
      </c>
      <c r="K208" s="135">
        <f>SUM(K209:K210)</f>
        <v>0</v>
      </c>
      <c r="L208" s="25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</row>
    <row r="209" spans="1:29" ht="14.25" customHeight="1">
      <c r="A209" s="78"/>
      <c r="B209" s="120"/>
      <c r="C209" s="116" t="s">
        <v>46</v>
      </c>
      <c r="D209" s="117" t="s">
        <v>13</v>
      </c>
      <c r="E209" s="130">
        <v>424260.18</v>
      </c>
      <c r="F209" s="130">
        <v>430764.25</v>
      </c>
      <c r="G209" s="131">
        <f>F209/E209</f>
        <v>1.0153303805226312</v>
      </c>
      <c r="H209" s="136">
        <v>424260.18</v>
      </c>
      <c r="I209" s="136">
        <v>430764.25</v>
      </c>
      <c r="J209" s="136">
        <v>0</v>
      </c>
      <c r="K209" s="136">
        <v>0</v>
      </c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</row>
    <row r="210" spans="1:29" ht="64.5" customHeight="1">
      <c r="A210" s="80"/>
      <c r="B210" s="79"/>
      <c r="C210" s="92" t="s">
        <v>93</v>
      </c>
      <c r="D210" s="40" t="s">
        <v>98</v>
      </c>
      <c r="E210" s="130">
        <v>10000</v>
      </c>
      <c r="F210" s="130">
        <v>10000</v>
      </c>
      <c r="G210" s="131">
        <f>F210/E210</f>
        <v>1</v>
      </c>
      <c r="H210" s="136">
        <v>10000</v>
      </c>
      <c r="I210" s="136">
        <v>10000</v>
      </c>
      <c r="J210" s="136">
        <v>0</v>
      </c>
      <c r="K210" s="136">
        <v>0</v>
      </c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</row>
    <row r="211" spans="1:29" ht="24.75" customHeight="1">
      <c r="A211" s="78"/>
      <c r="B211" s="122" t="s">
        <v>159</v>
      </c>
      <c r="C211" s="90"/>
      <c r="D211" s="91" t="s">
        <v>160</v>
      </c>
      <c r="E211" s="128">
        <f aca="true" t="shared" si="23" ref="E211:K211">E212</f>
        <v>0</v>
      </c>
      <c r="F211" s="128">
        <f t="shared" si="23"/>
        <v>15000</v>
      </c>
      <c r="G211" s="129">
        <f t="shared" si="23"/>
        <v>0</v>
      </c>
      <c r="H211" s="135">
        <f t="shared" si="23"/>
        <v>0</v>
      </c>
      <c r="I211" s="135">
        <f t="shared" si="23"/>
        <v>15000</v>
      </c>
      <c r="J211" s="135">
        <f t="shared" si="23"/>
        <v>0</v>
      </c>
      <c r="K211" s="135">
        <f t="shared" si="23"/>
        <v>0</v>
      </c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</row>
    <row r="212" spans="1:29" ht="94.5" customHeight="1">
      <c r="A212" s="80"/>
      <c r="B212" s="122"/>
      <c r="C212" s="116" t="s">
        <v>170</v>
      </c>
      <c r="D212" s="98" t="s">
        <v>171</v>
      </c>
      <c r="E212" s="130">
        <v>0</v>
      </c>
      <c r="F212" s="130">
        <v>15000</v>
      </c>
      <c r="G212" s="131">
        <v>0</v>
      </c>
      <c r="H212" s="136">
        <v>0</v>
      </c>
      <c r="I212" s="136">
        <v>15000</v>
      </c>
      <c r="J212" s="136">
        <v>0</v>
      </c>
      <c r="K212" s="136">
        <v>0</v>
      </c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</row>
    <row r="213" spans="1:29" ht="13.5" customHeight="1">
      <c r="A213" s="148"/>
      <c r="B213" s="122" t="s">
        <v>148</v>
      </c>
      <c r="C213" s="90"/>
      <c r="D213" s="91" t="s">
        <v>149</v>
      </c>
      <c r="E213" s="128">
        <f>E214</f>
        <v>40000</v>
      </c>
      <c r="F213" s="128">
        <f>F214</f>
        <v>40000</v>
      </c>
      <c r="G213" s="129">
        <f>F213/E213</f>
        <v>1</v>
      </c>
      <c r="H213" s="135">
        <f>H214</f>
        <v>40000</v>
      </c>
      <c r="I213" s="135">
        <f>I214</f>
        <v>40000</v>
      </c>
      <c r="J213" s="135">
        <f>J214</f>
        <v>0</v>
      </c>
      <c r="K213" s="135">
        <f>K214</f>
        <v>0</v>
      </c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</row>
    <row r="214" spans="1:29" ht="54" customHeight="1">
      <c r="A214" s="80"/>
      <c r="B214" s="79"/>
      <c r="C214" s="113" t="s">
        <v>161</v>
      </c>
      <c r="D214" s="137" t="s">
        <v>162</v>
      </c>
      <c r="E214" s="130">
        <v>40000</v>
      </c>
      <c r="F214" s="130">
        <v>40000</v>
      </c>
      <c r="G214" s="131">
        <f>F214/E214</f>
        <v>1</v>
      </c>
      <c r="H214" s="136">
        <v>40000</v>
      </c>
      <c r="I214" s="136">
        <v>40000</v>
      </c>
      <c r="J214" s="130">
        <v>0</v>
      </c>
      <c r="K214" s="130">
        <v>0</v>
      </c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</row>
    <row r="215" spans="1:29" ht="12.75" customHeight="1">
      <c r="A215" s="80"/>
      <c r="B215" s="112" t="s">
        <v>94</v>
      </c>
      <c r="C215" s="92"/>
      <c r="D215" s="91" t="s">
        <v>95</v>
      </c>
      <c r="E215" s="128">
        <f aca="true" t="shared" si="24" ref="E215:K215">E216</f>
        <v>9000</v>
      </c>
      <c r="F215" s="128">
        <f t="shared" si="24"/>
        <v>9000</v>
      </c>
      <c r="G215" s="129">
        <f t="shared" si="24"/>
        <v>1</v>
      </c>
      <c r="H215" s="135">
        <f t="shared" si="24"/>
        <v>9000</v>
      </c>
      <c r="I215" s="135">
        <f t="shared" si="24"/>
        <v>9000</v>
      </c>
      <c r="J215" s="135">
        <f t="shared" si="24"/>
        <v>0</v>
      </c>
      <c r="K215" s="135">
        <f t="shared" si="24"/>
        <v>0</v>
      </c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</row>
    <row r="216" spans="1:29" ht="69.75" customHeight="1">
      <c r="A216" s="80"/>
      <c r="B216" s="112"/>
      <c r="C216" s="92" t="s">
        <v>93</v>
      </c>
      <c r="D216" s="40" t="s">
        <v>98</v>
      </c>
      <c r="E216" s="130">
        <v>9000</v>
      </c>
      <c r="F216" s="130">
        <v>9000</v>
      </c>
      <c r="G216" s="131">
        <f aca="true" t="shared" si="25" ref="G216:G223">F216/E216</f>
        <v>1</v>
      </c>
      <c r="H216" s="136">
        <v>9000</v>
      </c>
      <c r="I216" s="136">
        <v>9000</v>
      </c>
      <c r="J216" s="136">
        <v>0</v>
      </c>
      <c r="K216" s="136">
        <v>0</v>
      </c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</row>
    <row r="217" spans="1:29" ht="12.75" customHeight="1">
      <c r="A217" s="82">
        <v>926</v>
      </c>
      <c r="B217" s="83"/>
      <c r="C217" s="84"/>
      <c r="D217" s="97" t="s">
        <v>129</v>
      </c>
      <c r="E217" s="125">
        <f>E218</f>
        <v>1026200</v>
      </c>
      <c r="F217" s="125">
        <f>F218</f>
        <v>1187632.5400000003</v>
      </c>
      <c r="G217" s="126">
        <f>F217/E217</f>
        <v>1.1573109920093552</v>
      </c>
      <c r="H217" s="138">
        <f>H218</f>
        <v>1026200</v>
      </c>
      <c r="I217" s="138">
        <f>I218</f>
        <v>1187632.5400000003</v>
      </c>
      <c r="J217" s="138">
        <f>J218</f>
        <v>0</v>
      </c>
      <c r="K217" s="138">
        <f>K218</f>
        <v>0</v>
      </c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</row>
    <row r="218" spans="1:29" ht="12.75" customHeight="1">
      <c r="A218" s="48"/>
      <c r="B218" s="89">
        <v>92604</v>
      </c>
      <c r="C218" s="90"/>
      <c r="D218" s="91" t="s">
        <v>89</v>
      </c>
      <c r="E218" s="128">
        <f>SUM(E219:E223)</f>
        <v>1026200</v>
      </c>
      <c r="F218" s="128">
        <f>SUM(F219:F223)</f>
        <v>1187632.5400000003</v>
      </c>
      <c r="G218" s="129">
        <f t="shared" si="25"/>
        <v>1.1573109920093552</v>
      </c>
      <c r="H218" s="135">
        <f>SUM(H219:H223)</f>
        <v>1026200</v>
      </c>
      <c r="I218" s="135">
        <f>SUM(I219:I223)</f>
        <v>1187632.5400000003</v>
      </c>
      <c r="J218" s="135">
        <f>SUM(J219:J223)</f>
        <v>0</v>
      </c>
      <c r="K218" s="135">
        <f>SUM(K219:K223)</f>
        <v>0</v>
      </c>
      <c r="L218" s="25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</row>
    <row r="219" spans="1:29" s="26" customFormat="1" ht="93.75" customHeight="1">
      <c r="A219" s="56"/>
      <c r="B219" s="204"/>
      <c r="C219" s="92" t="s">
        <v>40</v>
      </c>
      <c r="D219" s="40" t="s">
        <v>110</v>
      </c>
      <c r="E219" s="130">
        <v>100000</v>
      </c>
      <c r="F219" s="130">
        <v>129813.81</v>
      </c>
      <c r="G219" s="131">
        <f t="shared" si="25"/>
        <v>1.2981381</v>
      </c>
      <c r="H219" s="136">
        <v>100000</v>
      </c>
      <c r="I219" s="136">
        <v>129813.81</v>
      </c>
      <c r="J219" s="136">
        <v>0</v>
      </c>
      <c r="K219" s="136">
        <v>0</v>
      </c>
      <c r="L219" s="35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</row>
    <row r="220" spans="1:29" s="26" customFormat="1" ht="12" customHeight="1">
      <c r="A220" s="56"/>
      <c r="B220" s="205"/>
      <c r="C220" s="92" t="s">
        <v>77</v>
      </c>
      <c r="D220" s="40" t="s">
        <v>11</v>
      </c>
      <c r="E220" s="130">
        <v>900000</v>
      </c>
      <c r="F220" s="130">
        <v>1024937.55</v>
      </c>
      <c r="G220" s="131">
        <f t="shared" si="25"/>
        <v>1.1388195</v>
      </c>
      <c r="H220" s="136">
        <v>900000</v>
      </c>
      <c r="I220" s="136">
        <v>1024937.55</v>
      </c>
      <c r="J220" s="136">
        <v>0</v>
      </c>
      <c r="K220" s="136">
        <v>0</v>
      </c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</row>
    <row r="221" spans="1:29" s="26" customFormat="1" ht="12.75" customHeight="1">
      <c r="A221" s="56"/>
      <c r="B221" s="205"/>
      <c r="C221" s="92" t="s">
        <v>75</v>
      </c>
      <c r="D221" s="40" t="s">
        <v>124</v>
      </c>
      <c r="E221" s="130">
        <v>200</v>
      </c>
      <c r="F221" s="130">
        <v>1699.76</v>
      </c>
      <c r="G221" s="131">
        <f t="shared" si="25"/>
        <v>8.4988</v>
      </c>
      <c r="H221" s="134">
        <v>200</v>
      </c>
      <c r="I221" s="134">
        <v>1699.76</v>
      </c>
      <c r="J221" s="134">
        <v>0</v>
      </c>
      <c r="K221" s="134">
        <v>0</v>
      </c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</row>
    <row r="222" spans="1:29" s="26" customFormat="1" ht="25.5" customHeight="1">
      <c r="A222" s="56"/>
      <c r="B222" s="205"/>
      <c r="C222" s="113" t="s">
        <v>135</v>
      </c>
      <c r="D222" s="98" t="s">
        <v>136</v>
      </c>
      <c r="E222" s="130">
        <v>25000</v>
      </c>
      <c r="F222" s="130">
        <v>28000.82</v>
      </c>
      <c r="G222" s="131">
        <f t="shared" si="25"/>
        <v>1.1200328</v>
      </c>
      <c r="H222" s="134">
        <v>25000</v>
      </c>
      <c r="I222" s="134">
        <v>28000.82</v>
      </c>
      <c r="J222" s="134">
        <v>0</v>
      </c>
      <c r="K222" s="134">
        <v>0</v>
      </c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</row>
    <row r="223" spans="1:29" s="26" customFormat="1" ht="12.75" customHeight="1">
      <c r="A223" s="56"/>
      <c r="B223" s="206"/>
      <c r="C223" s="92" t="s">
        <v>46</v>
      </c>
      <c r="D223" s="40" t="s">
        <v>13</v>
      </c>
      <c r="E223" s="130">
        <v>1000</v>
      </c>
      <c r="F223" s="130">
        <v>3180.6</v>
      </c>
      <c r="G223" s="131">
        <f t="shared" si="25"/>
        <v>3.1806</v>
      </c>
      <c r="H223" s="134">
        <v>1000</v>
      </c>
      <c r="I223" s="134">
        <v>3180.6</v>
      </c>
      <c r="J223" s="134">
        <v>0</v>
      </c>
      <c r="K223" s="134">
        <v>0</v>
      </c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</row>
    <row r="224" spans="1:26" ht="15.75" customHeight="1">
      <c r="A224" s="194" t="s">
        <v>150</v>
      </c>
      <c r="B224" s="194"/>
      <c r="C224" s="195"/>
      <c r="D224" s="195"/>
      <c r="E224" s="173">
        <f>E8+E12+E20+E34+E38+E49+E54+E57+E88+E98+E121+E127+E160+E164+E188+E207+E217+E156</f>
        <v>138278243.67000002</v>
      </c>
      <c r="F224" s="174">
        <f>F8+F12+F20+F34+F38+F49+F54+F57+F88+F98+F121+F127+F160+F164+F188+F207+F217+F156</f>
        <v>144919469.78</v>
      </c>
      <c r="G224" s="175">
        <f>F224/E224</f>
        <v>1.048027990041942</v>
      </c>
      <c r="H224" s="174">
        <f>H8+H12+H20+H34+H38+H49+H54+H57+H88+H98+H121+H127+H160+H164+H188+H207+H217+H156</f>
        <v>125585597.87</v>
      </c>
      <c r="I224" s="176">
        <f>I8+I12+I20+I34+I38+I49+I54+I57+I88+I98+I121+I127+I160+I164+I188+I207+I217+I156</f>
        <v>131468795.83000003</v>
      </c>
      <c r="J224" s="176">
        <f>J8+J12+J20+J34+J38+J54+J57+J88+J98+J121+J127+J164+J188+J207+J217+J156</f>
        <v>12692645.8</v>
      </c>
      <c r="K224" s="176">
        <f>K8+K12+K20+K38+K34+K49+K54+K57+K88+K98+K121+K127+K164+K188+K207+K217+K156</f>
        <v>13450673.950000001</v>
      </c>
      <c r="L224" s="34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17"/>
    </row>
    <row r="225" spans="1:26" ht="12.75">
      <c r="A225" s="22"/>
      <c r="B225" s="22"/>
      <c r="C225" s="22"/>
      <c r="D225" s="23"/>
      <c r="E225" s="43"/>
      <c r="F225" s="121"/>
      <c r="G225" s="43"/>
      <c r="H225" s="24"/>
      <c r="I225" s="41"/>
      <c r="J225" s="24"/>
      <c r="K225" s="24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17"/>
    </row>
    <row r="226" spans="1:26" ht="12.75">
      <c r="A226" s="20"/>
      <c r="B226" s="20"/>
      <c r="C226" s="20"/>
      <c r="D226" s="19"/>
      <c r="E226" s="19"/>
      <c r="F226" s="19"/>
      <c r="G226" s="19"/>
      <c r="H226" s="25"/>
      <c r="I226" s="25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17"/>
    </row>
    <row r="227" spans="1:26" ht="12.75">
      <c r="A227" s="20"/>
      <c r="B227" s="20"/>
      <c r="C227" s="20"/>
      <c r="D227" s="19"/>
      <c r="E227" s="36"/>
      <c r="F227" s="36"/>
      <c r="G227" s="39"/>
      <c r="H227" s="25"/>
      <c r="I227" s="25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17"/>
    </row>
    <row r="228" spans="1:26" ht="12.75">
      <c r="A228" s="20"/>
      <c r="B228" s="20"/>
      <c r="C228" s="20"/>
      <c r="D228" s="19"/>
      <c r="E228" s="19"/>
      <c r="F228" s="36"/>
      <c r="G228" s="36"/>
      <c r="H228" s="25"/>
      <c r="I228" s="25"/>
      <c r="J228" s="20"/>
      <c r="K228" s="25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17"/>
    </row>
    <row r="229" spans="1:26" ht="12.75">
      <c r="A229" s="20"/>
      <c r="B229" s="20"/>
      <c r="C229" s="20"/>
      <c r="D229" s="19"/>
      <c r="E229" s="19"/>
      <c r="F229" s="19"/>
      <c r="G229" s="19"/>
      <c r="H229" s="25"/>
      <c r="I229" s="25"/>
      <c r="J229" s="20"/>
      <c r="K229" s="25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17"/>
    </row>
    <row r="230" spans="1:26" ht="12.75">
      <c r="A230" s="20"/>
      <c r="B230" s="20"/>
      <c r="C230" s="20"/>
      <c r="D230" s="19"/>
      <c r="E230" s="19"/>
      <c r="F230" s="39"/>
      <c r="G230" s="19"/>
      <c r="H230" s="25"/>
      <c r="I230" s="25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17"/>
    </row>
    <row r="231" spans="1:25" ht="12.75">
      <c r="A231" s="20"/>
      <c r="B231" s="20"/>
      <c r="C231" s="20"/>
      <c r="D231" s="19"/>
      <c r="E231" s="19"/>
      <c r="F231" s="19"/>
      <c r="G231" s="19"/>
      <c r="H231" s="25"/>
      <c r="I231" s="25"/>
      <c r="J231" s="20"/>
      <c r="K231" s="20"/>
      <c r="L231" s="20"/>
      <c r="M231" s="20"/>
      <c r="N231" s="20"/>
      <c r="O231" s="20"/>
      <c r="P231" s="20"/>
      <c r="Q231" s="20"/>
      <c r="R231" s="20"/>
      <c r="S231" s="37"/>
      <c r="T231" s="38"/>
      <c r="U231" s="38"/>
      <c r="V231" s="38"/>
      <c r="W231" s="38"/>
      <c r="X231" s="38"/>
      <c r="Y231" s="38"/>
    </row>
    <row r="232" spans="1:19" ht="12.75">
      <c r="A232" s="20"/>
      <c r="B232" s="20"/>
      <c r="C232" s="20"/>
      <c r="D232" s="19"/>
      <c r="E232" s="19"/>
      <c r="F232" s="19"/>
      <c r="G232" s="19"/>
      <c r="H232" s="20"/>
      <c r="I232" s="25"/>
      <c r="J232" s="20"/>
      <c r="K232" s="20"/>
      <c r="L232" s="20"/>
      <c r="M232" s="20"/>
      <c r="N232" s="20"/>
      <c r="O232" s="20"/>
      <c r="P232" s="20"/>
      <c r="Q232" s="20"/>
      <c r="R232" s="20"/>
      <c r="S232" s="17"/>
    </row>
    <row r="233" spans="1:19" ht="12.75">
      <c r="A233" s="20"/>
      <c r="B233" s="20"/>
      <c r="C233" s="20"/>
      <c r="D233" s="19"/>
      <c r="E233" s="19"/>
      <c r="F233" s="19"/>
      <c r="G233" s="19"/>
      <c r="H233" s="20"/>
      <c r="I233" s="25"/>
      <c r="J233" s="20"/>
      <c r="K233" s="20"/>
      <c r="L233" s="20"/>
      <c r="M233" s="20"/>
      <c r="N233" s="20"/>
      <c r="O233" s="20"/>
      <c r="P233" s="20"/>
      <c r="Q233" s="20"/>
      <c r="R233" s="20"/>
      <c r="S233" s="17"/>
    </row>
    <row r="234" spans="1:19" ht="12.75">
      <c r="A234" s="20"/>
      <c r="B234" s="20"/>
      <c r="C234" s="20"/>
      <c r="D234" s="19"/>
      <c r="E234" s="19"/>
      <c r="F234" s="19"/>
      <c r="G234" s="19"/>
      <c r="H234" s="20"/>
      <c r="I234" s="25"/>
      <c r="J234" s="20"/>
      <c r="K234" s="20"/>
      <c r="L234" s="20"/>
      <c r="M234" s="20"/>
      <c r="N234" s="20"/>
      <c r="O234" s="20"/>
      <c r="P234" s="20"/>
      <c r="Q234" s="20"/>
      <c r="R234" s="20"/>
      <c r="S234" s="17"/>
    </row>
    <row r="235" spans="1:19" ht="12.75">
      <c r="A235" s="20"/>
      <c r="B235" s="20"/>
      <c r="C235" s="20"/>
      <c r="D235" s="19"/>
      <c r="E235" s="19"/>
      <c r="F235" s="19"/>
      <c r="G235" s="19"/>
      <c r="H235" s="20"/>
      <c r="I235" s="25"/>
      <c r="J235" s="20"/>
      <c r="K235" s="20"/>
      <c r="L235" s="20"/>
      <c r="M235" s="20"/>
      <c r="N235" s="20"/>
      <c r="O235" s="20"/>
      <c r="P235" s="20"/>
      <c r="Q235" s="20"/>
      <c r="R235" s="20"/>
      <c r="S235" s="17"/>
    </row>
    <row r="236" spans="1:19" ht="12.75">
      <c r="A236" s="20"/>
      <c r="B236" s="20"/>
      <c r="C236" s="20"/>
      <c r="D236" s="19"/>
      <c r="E236" s="19"/>
      <c r="F236" s="19"/>
      <c r="G236" s="19"/>
      <c r="H236" s="20"/>
      <c r="I236" s="25"/>
      <c r="J236" s="20"/>
      <c r="K236" s="20"/>
      <c r="L236" s="20"/>
      <c r="M236" s="20"/>
      <c r="N236" s="20"/>
      <c r="O236" s="20"/>
      <c r="P236" s="20"/>
      <c r="Q236" s="20"/>
      <c r="R236" s="20"/>
      <c r="S236" s="17"/>
    </row>
    <row r="237" spans="1:19" ht="12.75">
      <c r="A237" s="20"/>
      <c r="B237" s="20"/>
      <c r="C237" s="20"/>
      <c r="D237" s="19"/>
      <c r="E237" s="19"/>
      <c r="F237" s="19"/>
      <c r="G237" s="19"/>
      <c r="H237" s="20"/>
      <c r="I237" s="25"/>
      <c r="J237" s="20"/>
      <c r="K237" s="20"/>
      <c r="L237" s="20"/>
      <c r="M237" s="20"/>
      <c r="N237" s="20"/>
      <c r="O237" s="20"/>
      <c r="P237" s="20"/>
      <c r="Q237" s="20"/>
      <c r="R237" s="20"/>
      <c r="S237" s="17"/>
    </row>
    <row r="238" spans="1:19" ht="12.75">
      <c r="A238" s="20"/>
      <c r="B238" s="20"/>
      <c r="C238" s="20"/>
      <c r="D238" s="19"/>
      <c r="E238" s="19"/>
      <c r="F238" s="19"/>
      <c r="G238" s="19"/>
      <c r="H238" s="20"/>
      <c r="I238" s="25"/>
      <c r="J238" s="20"/>
      <c r="K238" s="20"/>
      <c r="L238" s="20"/>
      <c r="M238" s="20"/>
      <c r="N238" s="20"/>
      <c r="O238" s="20"/>
      <c r="P238" s="20"/>
      <c r="Q238" s="20"/>
      <c r="R238" s="20"/>
      <c r="S238" s="17"/>
    </row>
    <row r="239" spans="1:19" ht="12.75">
      <c r="A239" s="20"/>
      <c r="B239" s="20"/>
      <c r="C239" s="20"/>
      <c r="D239" s="19"/>
      <c r="E239" s="19"/>
      <c r="F239" s="19"/>
      <c r="G239" s="19"/>
      <c r="H239" s="20"/>
      <c r="I239" s="25"/>
      <c r="J239" s="20"/>
      <c r="K239" s="20"/>
      <c r="L239" s="20"/>
      <c r="M239" s="20"/>
      <c r="N239" s="20"/>
      <c r="O239" s="20"/>
      <c r="P239" s="20"/>
      <c r="Q239" s="20"/>
      <c r="R239" s="20"/>
      <c r="S239" s="17"/>
    </row>
    <row r="240" spans="1:19" ht="12.75">
      <c r="A240" s="20"/>
      <c r="B240" s="20"/>
      <c r="C240" s="20"/>
      <c r="D240" s="19"/>
      <c r="E240" s="19"/>
      <c r="F240" s="19"/>
      <c r="G240" s="19"/>
      <c r="H240" s="20"/>
      <c r="I240" s="25"/>
      <c r="J240" s="20"/>
      <c r="K240" s="20"/>
      <c r="L240" s="20"/>
      <c r="M240" s="20"/>
      <c r="N240" s="20"/>
      <c r="O240" s="20"/>
      <c r="P240" s="20"/>
      <c r="Q240" s="20"/>
      <c r="R240" s="20"/>
      <c r="S240" s="17"/>
    </row>
    <row r="241" spans="1:19" ht="12.75">
      <c r="A241" s="20"/>
      <c r="B241" s="20"/>
      <c r="C241" s="20"/>
      <c r="D241" s="19"/>
      <c r="E241" s="19"/>
      <c r="F241" s="19"/>
      <c r="G241" s="19"/>
      <c r="H241" s="20"/>
      <c r="I241" s="25"/>
      <c r="J241" s="20"/>
      <c r="K241" s="20"/>
      <c r="L241" s="20"/>
      <c r="M241" s="20"/>
      <c r="N241" s="20"/>
      <c r="O241" s="20"/>
      <c r="P241" s="20"/>
      <c r="Q241" s="20"/>
      <c r="R241" s="20"/>
      <c r="S241" s="17"/>
    </row>
    <row r="242" spans="1:19" ht="12.75">
      <c r="A242" s="20"/>
      <c r="B242" s="20"/>
      <c r="C242" s="20"/>
      <c r="D242" s="19"/>
      <c r="E242" s="19"/>
      <c r="F242" s="19"/>
      <c r="G242" s="19"/>
      <c r="H242" s="20"/>
      <c r="I242" s="25"/>
      <c r="J242" s="20"/>
      <c r="K242" s="20"/>
      <c r="L242" s="20"/>
      <c r="M242" s="20"/>
      <c r="N242" s="20"/>
      <c r="O242" s="20"/>
      <c r="P242" s="20"/>
      <c r="Q242" s="20"/>
      <c r="R242" s="20"/>
      <c r="S242" s="17"/>
    </row>
    <row r="243" spans="1:19" ht="12.75">
      <c r="A243" s="20"/>
      <c r="B243" s="20"/>
      <c r="C243" s="20"/>
      <c r="D243" s="19"/>
      <c r="E243" s="19"/>
      <c r="F243" s="19"/>
      <c r="G243" s="19"/>
      <c r="H243" s="20"/>
      <c r="I243" s="25"/>
      <c r="J243" s="20"/>
      <c r="K243" s="20"/>
      <c r="L243" s="20"/>
      <c r="M243" s="20"/>
      <c r="N243" s="20"/>
      <c r="O243" s="20"/>
      <c r="P243" s="20"/>
      <c r="Q243" s="20"/>
      <c r="R243" s="20"/>
      <c r="S243" s="17"/>
    </row>
    <row r="244" spans="1:19" ht="12.75">
      <c r="A244" s="20"/>
      <c r="B244" s="20"/>
      <c r="C244" s="20"/>
      <c r="D244" s="19"/>
      <c r="E244" s="19"/>
      <c r="F244" s="19"/>
      <c r="G244" s="19"/>
      <c r="H244" s="20"/>
      <c r="I244" s="25"/>
      <c r="J244" s="20"/>
      <c r="K244" s="20"/>
      <c r="L244" s="20"/>
      <c r="M244" s="20"/>
      <c r="N244" s="20"/>
      <c r="O244" s="20"/>
      <c r="P244" s="20"/>
      <c r="Q244" s="20"/>
      <c r="R244" s="20"/>
      <c r="S244" s="17"/>
    </row>
    <row r="245" spans="1:19" ht="12.75">
      <c r="A245" s="20"/>
      <c r="B245" s="20"/>
      <c r="C245" s="20"/>
      <c r="D245" s="19"/>
      <c r="E245" s="19"/>
      <c r="F245" s="19"/>
      <c r="G245" s="19"/>
      <c r="H245" s="20"/>
      <c r="I245" s="25"/>
      <c r="J245" s="20"/>
      <c r="K245" s="20"/>
      <c r="L245" s="20"/>
      <c r="M245" s="20"/>
      <c r="N245" s="20"/>
      <c r="O245" s="20"/>
      <c r="P245" s="20"/>
      <c r="Q245" s="20"/>
      <c r="R245" s="20"/>
      <c r="S245" s="17"/>
    </row>
    <row r="246" spans="1:19" ht="12.75">
      <c r="A246" s="20"/>
      <c r="B246" s="20"/>
      <c r="C246" s="20"/>
      <c r="D246" s="19"/>
      <c r="E246" s="19"/>
      <c r="F246" s="19"/>
      <c r="G246" s="19"/>
      <c r="H246" s="20"/>
      <c r="I246" s="25"/>
      <c r="J246" s="20"/>
      <c r="K246" s="20"/>
      <c r="L246" s="20"/>
      <c r="M246" s="20"/>
      <c r="N246" s="20"/>
      <c r="O246" s="20"/>
      <c r="P246" s="20"/>
      <c r="Q246" s="20"/>
      <c r="R246" s="20"/>
      <c r="S246" s="17"/>
    </row>
    <row r="247" spans="1:19" ht="12.75">
      <c r="A247" s="20"/>
      <c r="B247" s="20"/>
      <c r="C247" s="20"/>
      <c r="D247" s="19"/>
      <c r="E247" s="19"/>
      <c r="F247" s="19"/>
      <c r="G247" s="19"/>
      <c r="H247" s="20"/>
      <c r="I247" s="25"/>
      <c r="J247" s="20"/>
      <c r="K247" s="20"/>
      <c r="L247" s="20"/>
      <c r="M247" s="20"/>
      <c r="N247" s="20"/>
      <c r="O247" s="20"/>
      <c r="P247" s="20"/>
      <c r="Q247" s="20"/>
      <c r="R247" s="20"/>
      <c r="S247" s="17"/>
    </row>
    <row r="248" spans="1:19" ht="12.75">
      <c r="A248" s="20"/>
      <c r="B248" s="20"/>
      <c r="C248" s="20"/>
      <c r="D248" s="19"/>
      <c r="E248" s="19"/>
      <c r="F248" s="19"/>
      <c r="G248" s="19"/>
      <c r="H248" s="20"/>
      <c r="I248" s="25"/>
      <c r="J248" s="20"/>
      <c r="K248" s="20"/>
      <c r="L248" s="20"/>
      <c r="M248" s="20"/>
      <c r="N248" s="20"/>
      <c r="O248" s="20"/>
      <c r="P248" s="20"/>
      <c r="Q248" s="20"/>
      <c r="R248" s="20"/>
      <c r="S248" s="17"/>
    </row>
    <row r="249" spans="1:19" ht="12.75">
      <c r="A249" s="20"/>
      <c r="B249" s="20"/>
      <c r="C249" s="20"/>
      <c r="D249" s="19"/>
      <c r="E249" s="19"/>
      <c r="F249" s="19"/>
      <c r="G249" s="19"/>
      <c r="H249" s="20"/>
      <c r="I249" s="25"/>
      <c r="J249" s="20"/>
      <c r="K249" s="20"/>
      <c r="L249" s="20"/>
      <c r="M249" s="20"/>
      <c r="N249" s="20"/>
      <c r="O249" s="20"/>
      <c r="P249" s="20"/>
      <c r="Q249" s="20"/>
      <c r="R249" s="20"/>
      <c r="S249" s="17"/>
    </row>
    <row r="250" spans="1:19" ht="12.75">
      <c r="A250" s="20"/>
      <c r="B250" s="20"/>
      <c r="C250" s="20"/>
      <c r="D250" s="19"/>
      <c r="E250" s="19"/>
      <c r="F250" s="19"/>
      <c r="G250" s="19"/>
      <c r="H250" s="20"/>
      <c r="I250" s="25"/>
      <c r="J250" s="20"/>
      <c r="K250" s="20"/>
      <c r="L250" s="20"/>
      <c r="M250" s="20"/>
      <c r="N250" s="20"/>
      <c r="O250" s="20"/>
      <c r="P250" s="20"/>
      <c r="Q250" s="20"/>
      <c r="R250" s="20"/>
      <c r="S250" s="17"/>
    </row>
    <row r="251" spans="1:19" ht="12.75">
      <c r="A251" s="20"/>
      <c r="B251" s="20"/>
      <c r="C251" s="20"/>
      <c r="D251" s="19"/>
      <c r="E251" s="19"/>
      <c r="F251" s="19"/>
      <c r="G251" s="19"/>
      <c r="H251" s="20"/>
      <c r="I251" s="25"/>
      <c r="J251" s="20"/>
      <c r="K251" s="20"/>
      <c r="L251" s="20"/>
      <c r="M251" s="20"/>
      <c r="N251" s="20"/>
      <c r="O251" s="20"/>
      <c r="P251" s="20"/>
      <c r="Q251" s="20"/>
      <c r="R251" s="20"/>
      <c r="S251" s="17"/>
    </row>
    <row r="252" spans="1:19" ht="12.75">
      <c r="A252" s="20"/>
      <c r="B252" s="20"/>
      <c r="C252" s="20"/>
      <c r="D252" s="19"/>
      <c r="E252" s="19"/>
      <c r="F252" s="19"/>
      <c r="G252" s="19"/>
      <c r="H252" s="20"/>
      <c r="I252" s="25"/>
      <c r="J252" s="20"/>
      <c r="K252" s="20"/>
      <c r="L252" s="20"/>
      <c r="M252" s="20"/>
      <c r="N252" s="20"/>
      <c r="O252" s="20"/>
      <c r="P252" s="20"/>
      <c r="Q252" s="20"/>
      <c r="R252" s="20"/>
      <c r="S252" s="17"/>
    </row>
    <row r="253" spans="1:19" ht="12.75">
      <c r="A253" s="20"/>
      <c r="B253" s="20"/>
      <c r="C253" s="20"/>
      <c r="D253" s="19"/>
      <c r="E253" s="19"/>
      <c r="F253" s="19"/>
      <c r="G253" s="19"/>
      <c r="H253" s="20"/>
      <c r="I253" s="25"/>
      <c r="J253" s="20"/>
      <c r="K253" s="20"/>
      <c r="L253" s="20"/>
      <c r="M253" s="20"/>
      <c r="N253" s="20"/>
      <c r="O253" s="20"/>
      <c r="P253" s="20"/>
      <c r="Q253" s="20"/>
      <c r="R253" s="20"/>
      <c r="S253" s="17"/>
    </row>
    <row r="254" spans="1:19" ht="12.75">
      <c r="A254" s="20"/>
      <c r="B254" s="20"/>
      <c r="C254" s="20"/>
      <c r="D254" s="19"/>
      <c r="E254" s="19"/>
      <c r="F254" s="19"/>
      <c r="G254" s="19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17"/>
    </row>
    <row r="255" spans="1:19" ht="12.75">
      <c r="A255" s="20"/>
      <c r="B255" s="20"/>
      <c r="C255" s="20"/>
      <c r="D255" s="19"/>
      <c r="E255" s="19"/>
      <c r="F255" s="19"/>
      <c r="G255" s="19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17"/>
    </row>
    <row r="256" spans="1:19" ht="12.75">
      <c r="A256" s="20"/>
      <c r="B256" s="20"/>
      <c r="C256" s="20"/>
      <c r="D256" s="19"/>
      <c r="E256" s="19"/>
      <c r="F256" s="19"/>
      <c r="G256" s="19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17"/>
    </row>
    <row r="257" spans="1:19" ht="12.75">
      <c r="A257" s="20"/>
      <c r="B257" s="20"/>
      <c r="C257" s="20"/>
      <c r="D257" s="19"/>
      <c r="E257" s="19"/>
      <c r="F257" s="19"/>
      <c r="G257" s="19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17"/>
    </row>
    <row r="258" spans="1:19" ht="12.75">
      <c r="A258" s="20"/>
      <c r="B258" s="20"/>
      <c r="C258" s="20"/>
      <c r="D258" s="19"/>
      <c r="E258" s="19"/>
      <c r="F258" s="19"/>
      <c r="G258" s="19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17"/>
    </row>
    <row r="259" spans="1:19" ht="12.75">
      <c r="A259" s="20"/>
      <c r="B259" s="20"/>
      <c r="C259" s="20"/>
      <c r="D259" s="19"/>
      <c r="E259" s="19"/>
      <c r="F259" s="19"/>
      <c r="G259" s="19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17"/>
    </row>
    <row r="260" spans="1:19" ht="12.75">
      <c r="A260" s="20"/>
      <c r="B260" s="20"/>
      <c r="C260" s="20"/>
      <c r="D260" s="19"/>
      <c r="E260" s="19"/>
      <c r="F260" s="19"/>
      <c r="G260" s="19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17"/>
    </row>
    <row r="261" spans="1:19" ht="12.75">
      <c r="A261" s="20"/>
      <c r="B261" s="20"/>
      <c r="C261" s="20"/>
      <c r="D261" s="19"/>
      <c r="E261" s="19"/>
      <c r="F261" s="19"/>
      <c r="G261" s="19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17"/>
    </row>
    <row r="262" spans="1:19" ht="12.75">
      <c r="A262" s="20"/>
      <c r="B262" s="20"/>
      <c r="C262" s="20"/>
      <c r="D262" s="19"/>
      <c r="E262" s="19"/>
      <c r="F262" s="19"/>
      <c r="G262" s="19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17"/>
    </row>
    <row r="263" spans="1:19" ht="12.75">
      <c r="A263" s="20"/>
      <c r="B263" s="20"/>
      <c r="C263" s="20"/>
      <c r="D263" s="19"/>
      <c r="E263" s="19"/>
      <c r="F263" s="19"/>
      <c r="G263" s="19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17"/>
    </row>
    <row r="264" spans="1:19" ht="12.75">
      <c r="A264" s="20"/>
      <c r="B264" s="20"/>
      <c r="C264" s="20"/>
      <c r="D264" s="19"/>
      <c r="E264" s="19"/>
      <c r="F264" s="19"/>
      <c r="G264" s="19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17"/>
    </row>
    <row r="265" spans="1:19" ht="12.75">
      <c r="A265" s="20"/>
      <c r="B265" s="20"/>
      <c r="C265" s="20"/>
      <c r="D265" s="19"/>
      <c r="E265" s="19"/>
      <c r="F265" s="19"/>
      <c r="G265" s="19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17"/>
    </row>
    <row r="266" spans="1:19" ht="12.75">
      <c r="A266" s="20"/>
      <c r="B266" s="20"/>
      <c r="C266" s="20"/>
      <c r="D266" s="19"/>
      <c r="E266" s="19"/>
      <c r="F266" s="19"/>
      <c r="G266" s="19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17"/>
    </row>
    <row r="267" spans="1:19" ht="12.75">
      <c r="A267" s="20"/>
      <c r="B267" s="20"/>
      <c r="C267" s="20"/>
      <c r="D267" s="19"/>
      <c r="E267" s="19"/>
      <c r="F267" s="19"/>
      <c r="G267" s="19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17"/>
    </row>
    <row r="268" spans="1:19" ht="12.75">
      <c r="A268" s="20"/>
      <c r="B268" s="20"/>
      <c r="C268" s="20"/>
      <c r="D268" s="19"/>
      <c r="E268" s="19"/>
      <c r="F268" s="19"/>
      <c r="G268" s="19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17"/>
    </row>
    <row r="269" spans="1:19" ht="12.75">
      <c r="A269" s="20"/>
      <c r="B269" s="20"/>
      <c r="C269" s="20"/>
      <c r="D269" s="19"/>
      <c r="E269" s="19"/>
      <c r="F269" s="19"/>
      <c r="G269" s="19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17"/>
    </row>
    <row r="270" spans="1:19" ht="12.75">
      <c r="A270" s="20"/>
      <c r="B270" s="20"/>
      <c r="C270" s="20"/>
      <c r="D270" s="19"/>
      <c r="E270" s="19"/>
      <c r="F270" s="19"/>
      <c r="G270" s="19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17"/>
    </row>
    <row r="271" spans="1:19" ht="12.75">
      <c r="A271" s="20"/>
      <c r="B271" s="20"/>
      <c r="C271" s="20"/>
      <c r="D271" s="19"/>
      <c r="E271" s="19"/>
      <c r="F271" s="19"/>
      <c r="G271" s="19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17"/>
    </row>
    <row r="272" spans="1:19" ht="12.75">
      <c r="A272" s="20"/>
      <c r="B272" s="20"/>
      <c r="C272" s="20"/>
      <c r="D272" s="19"/>
      <c r="E272" s="19"/>
      <c r="F272" s="19"/>
      <c r="G272" s="19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17"/>
    </row>
    <row r="273" spans="1:19" ht="12.75">
      <c r="A273" s="20"/>
      <c r="B273" s="20"/>
      <c r="C273" s="20"/>
      <c r="D273" s="19"/>
      <c r="E273" s="19"/>
      <c r="F273" s="19"/>
      <c r="G273" s="19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17"/>
    </row>
    <row r="274" spans="1:19" ht="12.75">
      <c r="A274" s="20"/>
      <c r="B274" s="20"/>
      <c r="C274" s="20"/>
      <c r="D274" s="19"/>
      <c r="E274" s="19"/>
      <c r="F274" s="19"/>
      <c r="G274" s="19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17"/>
    </row>
    <row r="275" spans="1:19" ht="12.75">
      <c r="A275" s="20"/>
      <c r="B275" s="20"/>
      <c r="C275" s="20"/>
      <c r="D275" s="19"/>
      <c r="E275" s="19"/>
      <c r="F275" s="19"/>
      <c r="G275" s="19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17"/>
    </row>
    <row r="276" spans="1:19" ht="12.75">
      <c r="A276" s="20"/>
      <c r="B276" s="20"/>
      <c r="C276" s="20"/>
      <c r="D276" s="19"/>
      <c r="E276" s="19"/>
      <c r="F276" s="19"/>
      <c r="G276" s="19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17"/>
    </row>
    <row r="277" spans="1:19" ht="12.75">
      <c r="A277" s="20"/>
      <c r="B277" s="20"/>
      <c r="C277" s="20"/>
      <c r="D277" s="19"/>
      <c r="E277" s="19"/>
      <c r="F277" s="19"/>
      <c r="G277" s="19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17"/>
    </row>
    <row r="278" spans="1:19" ht="12.75">
      <c r="A278" s="20"/>
      <c r="B278" s="20"/>
      <c r="C278" s="20"/>
      <c r="D278" s="19"/>
      <c r="E278" s="19"/>
      <c r="F278" s="19"/>
      <c r="G278" s="19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17"/>
    </row>
    <row r="279" spans="1:19" ht="12.75">
      <c r="A279" s="20"/>
      <c r="B279" s="20"/>
      <c r="C279" s="20"/>
      <c r="D279" s="19"/>
      <c r="E279" s="19"/>
      <c r="F279" s="19"/>
      <c r="G279" s="19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17"/>
    </row>
    <row r="280" spans="1:19" ht="12.75">
      <c r="A280" s="20"/>
      <c r="B280" s="20"/>
      <c r="C280" s="20"/>
      <c r="D280" s="19"/>
      <c r="E280" s="19"/>
      <c r="F280" s="19"/>
      <c r="G280" s="19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17"/>
    </row>
    <row r="281" spans="1:19" ht="12.75">
      <c r="A281" s="20"/>
      <c r="B281" s="20"/>
      <c r="C281" s="20"/>
      <c r="D281" s="19"/>
      <c r="E281" s="19"/>
      <c r="F281" s="19"/>
      <c r="G281" s="19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17"/>
    </row>
    <row r="282" spans="1:19" ht="12.75">
      <c r="A282" s="20"/>
      <c r="B282" s="20"/>
      <c r="C282" s="20"/>
      <c r="D282" s="19"/>
      <c r="E282" s="19"/>
      <c r="F282" s="19"/>
      <c r="G282" s="19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17"/>
    </row>
    <row r="283" spans="1:19" ht="12.75">
      <c r="A283" s="20"/>
      <c r="B283" s="20"/>
      <c r="C283" s="20"/>
      <c r="D283" s="19"/>
      <c r="E283" s="19"/>
      <c r="F283" s="19"/>
      <c r="G283" s="19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17"/>
    </row>
    <row r="284" spans="1:19" ht="12.75">
      <c r="A284" s="20"/>
      <c r="B284" s="20"/>
      <c r="C284" s="20"/>
      <c r="D284" s="19"/>
      <c r="E284" s="19"/>
      <c r="F284" s="19"/>
      <c r="G284" s="19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17"/>
    </row>
    <row r="285" spans="1:19" ht="12.75">
      <c r="A285" s="20"/>
      <c r="B285" s="20"/>
      <c r="C285" s="20"/>
      <c r="D285" s="19"/>
      <c r="E285" s="19"/>
      <c r="F285" s="19"/>
      <c r="G285" s="19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17"/>
    </row>
    <row r="286" spans="1:19" ht="12.75">
      <c r="A286" s="20"/>
      <c r="B286" s="20"/>
      <c r="C286" s="20"/>
      <c r="D286" s="19"/>
      <c r="E286" s="19"/>
      <c r="F286" s="19"/>
      <c r="G286" s="19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17"/>
    </row>
    <row r="287" spans="1:19" ht="12.75">
      <c r="A287" s="20"/>
      <c r="B287" s="20"/>
      <c r="C287" s="20"/>
      <c r="D287" s="19"/>
      <c r="E287" s="19"/>
      <c r="F287" s="19"/>
      <c r="G287" s="19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17"/>
    </row>
    <row r="288" spans="1:19" ht="12.75">
      <c r="A288" s="20"/>
      <c r="B288" s="20"/>
      <c r="C288" s="20"/>
      <c r="D288" s="19"/>
      <c r="E288" s="19"/>
      <c r="F288" s="19"/>
      <c r="G288" s="19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17"/>
    </row>
    <row r="289" spans="1:19" ht="12.75">
      <c r="A289" s="20"/>
      <c r="B289" s="20"/>
      <c r="C289" s="20"/>
      <c r="D289" s="19"/>
      <c r="E289" s="19"/>
      <c r="F289" s="19"/>
      <c r="G289" s="19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17"/>
    </row>
    <row r="290" spans="1:19" ht="12.75">
      <c r="A290" s="20"/>
      <c r="B290" s="20"/>
      <c r="C290" s="20"/>
      <c r="D290" s="19"/>
      <c r="E290" s="19"/>
      <c r="F290" s="19"/>
      <c r="G290" s="19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17"/>
    </row>
    <row r="291" spans="1:19" ht="12.75">
      <c r="A291" s="20"/>
      <c r="B291" s="20"/>
      <c r="C291" s="20"/>
      <c r="D291" s="19"/>
      <c r="E291" s="19"/>
      <c r="F291" s="19"/>
      <c r="G291" s="19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17"/>
    </row>
    <row r="292" spans="1:19" ht="12.75">
      <c r="A292" s="20"/>
      <c r="B292" s="20"/>
      <c r="C292" s="20"/>
      <c r="D292" s="19"/>
      <c r="E292" s="19"/>
      <c r="F292" s="19"/>
      <c r="G292" s="19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17"/>
    </row>
    <row r="293" spans="1:19" ht="12.75">
      <c r="A293" s="20"/>
      <c r="B293" s="20"/>
      <c r="C293" s="20"/>
      <c r="D293" s="19"/>
      <c r="E293" s="19"/>
      <c r="F293" s="19"/>
      <c r="G293" s="19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17"/>
    </row>
    <row r="294" spans="1:19" ht="12.75">
      <c r="A294" s="20"/>
      <c r="B294" s="20"/>
      <c r="C294" s="20"/>
      <c r="D294" s="19"/>
      <c r="E294" s="19"/>
      <c r="F294" s="19"/>
      <c r="G294" s="19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17"/>
    </row>
    <row r="295" spans="1:19" ht="12.75">
      <c r="A295" s="20"/>
      <c r="B295" s="20"/>
      <c r="C295" s="20"/>
      <c r="D295" s="19"/>
      <c r="E295" s="19"/>
      <c r="F295" s="19"/>
      <c r="G295" s="19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17"/>
    </row>
    <row r="296" spans="1:19" ht="12.75">
      <c r="A296" s="20"/>
      <c r="B296" s="20"/>
      <c r="C296" s="20"/>
      <c r="D296" s="19"/>
      <c r="E296" s="19"/>
      <c r="F296" s="19"/>
      <c r="G296" s="19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17"/>
    </row>
    <row r="297" spans="1:19" ht="12.75">
      <c r="A297" s="20"/>
      <c r="B297" s="20"/>
      <c r="C297" s="20"/>
      <c r="D297" s="19"/>
      <c r="E297" s="19"/>
      <c r="F297" s="19"/>
      <c r="G297" s="19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17"/>
    </row>
    <row r="298" spans="1:19" ht="12.75">
      <c r="A298" s="20"/>
      <c r="B298" s="20"/>
      <c r="C298" s="20"/>
      <c r="D298" s="19"/>
      <c r="E298" s="19"/>
      <c r="F298" s="19"/>
      <c r="G298" s="19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17"/>
    </row>
    <row r="299" spans="1:19" ht="12.75">
      <c r="A299" s="20"/>
      <c r="B299" s="20"/>
      <c r="C299" s="20"/>
      <c r="D299" s="19"/>
      <c r="E299" s="19"/>
      <c r="F299" s="19"/>
      <c r="G299" s="19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17"/>
    </row>
    <row r="300" spans="1:19" ht="12.75">
      <c r="A300" s="20"/>
      <c r="B300" s="20"/>
      <c r="C300" s="20"/>
      <c r="D300" s="19"/>
      <c r="E300" s="19"/>
      <c r="F300" s="19"/>
      <c r="G300" s="19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17"/>
    </row>
    <row r="301" spans="1:19" ht="12.75">
      <c r="A301" s="20"/>
      <c r="B301" s="20"/>
      <c r="C301" s="20"/>
      <c r="D301" s="19"/>
      <c r="E301" s="19"/>
      <c r="F301" s="19"/>
      <c r="G301" s="19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17"/>
    </row>
    <row r="302" spans="1:19" ht="12.75">
      <c r="A302" s="20"/>
      <c r="B302" s="20"/>
      <c r="C302" s="20"/>
      <c r="D302" s="19"/>
      <c r="E302" s="19"/>
      <c r="F302" s="19"/>
      <c r="G302" s="19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17"/>
    </row>
    <row r="303" spans="1:19" ht="12.75">
      <c r="A303" s="20"/>
      <c r="B303" s="20"/>
      <c r="C303" s="20"/>
      <c r="D303" s="19"/>
      <c r="E303" s="19"/>
      <c r="F303" s="19"/>
      <c r="G303" s="19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17"/>
    </row>
    <row r="304" spans="1:19" ht="12.75">
      <c r="A304" s="20"/>
      <c r="B304" s="20"/>
      <c r="C304" s="20"/>
      <c r="D304" s="19"/>
      <c r="E304" s="19"/>
      <c r="F304" s="19"/>
      <c r="G304" s="19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17"/>
    </row>
    <row r="305" spans="1:19" ht="12.75">
      <c r="A305" s="20"/>
      <c r="B305" s="20"/>
      <c r="C305" s="20"/>
      <c r="D305" s="19"/>
      <c r="E305" s="19"/>
      <c r="F305" s="19"/>
      <c r="G305" s="19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17"/>
    </row>
    <row r="306" spans="1:19" ht="12.75">
      <c r="A306" s="20"/>
      <c r="B306" s="20"/>
      <c r="C306" s="20"/>
      <c r="D306" s="19"/>
      <c r="E306" s="19"/>
      <c r="F306" s="19"/>
      <c r="G306" s="19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17"/>
    </row>
    <row r="307" spans="1:19" ht="12.75">
      <c r="A307" s="20"/>
      <c r="B307" s="20"/>
      <c r="C307" s="20"/>
      <c r="D307" s="19"/>
      <c r="E307" s="19"/>
      <c r="F307" s="19"/>
      <c r="G307" s="19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17"/>
    </row>
    <row r="308" spans="1:19" ht="12.75">
      <c r="A308" s="20"/>
      <c r="B308" s="20"/>
      <c r="C308" s="20"/>
      <c r="D308" s="19"/>
      <c r="E308" s="19"/>
      <c r="F308" s="19"/>
      <c r="G308" s="19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17"/>
    </row>
    <row r="309" spans="1:19" ht="12.75">
      <c r="A309" s="20"/>
      <c r="B309" s="20"/>
      <c r="C309" s="20"/>
      <c r="D309" s="19"/>
      <c r="E309" s="19"/>
      <c r="F309" s="19"/>
      <c r="G309" s="19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17"/>
    </row>
    <row r="310" spans="1:19" ht="12.75">
      <c r="A310" s="20"/>
      <c r="B310" s="20"/>
      <c r="C310" s="20"/>
      <c r="D310" s="19"/>
      <c r="E310" s="19"/>
      <c r="F310" s="19"/>
      <c r="G310" s="19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17"/>
    </row>
    <row r="311" spans="1:19" ht="12.75">
      <c r="A311" s="20"/>
      <c r="B311" s="20"/>
      <c r="C311" s="20"/>
      <c r="D311" s="19"/>
      <c r="E311" s="19"/>
      <c r="F311" s="19"/>
      <c r="G311" s="19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17"/>
    </row>
    <row r="312" spans="1:19" ht="12.75">
      <c r="A312" s="20"/>
      <c r="B312" s="20"/>
      <c r="C312" s="20"/>
      <c r="D312" s="19"/>
      <c r="E312" s="19"/>
      <c r="F312" s="19"/>
      <c r="G312" s="19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17"/>
    </row>
    <row r="313" spans="1:19" ht="12.75">
      <c r="A313" s="20"/>
      <c r="B313" s="20"/>
      <c r="C313" s="20"/>
      <c r="D313" s="19"/>
      <c r="E313" s="19"/>
      <c r="F313" s="19"/>
      <c r="G313" s="19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17"/>
    </row>
    <row r="314" spans="1:19" ht="12.75">
      <c r="A314" s="20"/>
      <c r="B314" s="20"/>
      <c r="C314" s="20"/>
      <c r="D314" s="19"/>
      <c r="E314" s="19"/>
      <c r="F314" s="19"/>
      <c r="G314" s="19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17"/>
    </row>
    <row r="315" spans="1:19" ht="12.75">
      <c r="A315" s="20"/>
      <c r="B315" s="20"/>
      <c r="C315" s="20"/>
      <c r="D315" s="19"/>
      <c r="E315" s="19"/>
      <c r="F315" s="19"/>
      <c r="G315" s="19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17"/>
    </row>
    <row r="316" spans="1:19" ht="12.75">
      <c r="A316" s="20"/>
      <c r="B316" s="20"/>
      <c r="C316" s="20"/>
      <c r="D316" s="19"/>
      <c r="E316" s="19"/>
      <c r="F316" s="19"/>
      <c r="G316" s="19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17"/>
    </row>
    <row r="317" spans="1:19" ht="12.75">
      <c r="A317" s="20"/>
      <c r="B317" s="20"/>
      <c r="C317" s="20"/>
      <c r="D317" s="19"/>
      <c r="E317" s="19"/>
      <c r="F317" s="19"/>
      <c r="G317" s="19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17"/>
    </row>
    <row r="318" spans="1:19" ht="12.75">
      <c r="A318" s="20"/>
      <c r="B318" s="20"/>
      <c r="C318" s="20"/>
      <c r="D318" s="19"/>
      <c r="E318" s="19"/>
      <c r="F318" s="19"/>
      <c r="G318" s="19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17"/>
    </row>
    <row r="319" spans="1:19" ht="12.75">
      <c r="A319" s="20"/>
      <c r="B319" s="20"/>
      <c r="C319" s="20"/>
      <c r="D319" s="19"/>
      <c r="E319" s="19"/>
      <c r="F319" s="19"/>
      <c r="G319" s="19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17"/>
    </row>
    <row r="320" spans="1:19" ht="12.75">
      <c r="A320" s="20"/>
      <c r="B320" s="20"/>
      <c r="C320" s="20"/>
      <c r="D320" s="19"/>
      <c r="E320" s="19"/>
      <c r="F320" s="19"/>
      <c r="G320" s="19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17"/>
    </row>
    <row r="321" spans="1:19" ht="12.75">
      <c r="A321" s="20"/>
      <c r="B321" s="20"/>
      <c r="C321" s="20"/>
      <c r="D321" s="19"/>
      <c r="E321" s="19"/>
      <c r="F321" s="19"/>
      <c r="G321" s="19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17"/>
    </row>
    <row r="322" spans="1:19" ht="12.75">
      <c r="A322" s="20"/>
      <c r="B322" s="20"/>
      <c r="C322" s="20"/>
      <c r="D322" s="19"/>
      <c r="E322" s="19"/>
      <c r="F322" s="19"/>
      <c r="G322" s="19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17"/>
    </row>
    <row r="323" spans="1:19" ht="12.75">
      <c r="A323" s="20"/>
      <c r="B323" s="20"/>
      <c r="C323" s="20"/>
      <c r="D323" s="19"/>
      <c r="E323" s="19"/>
      <c r="F323" s="19"/>
      <c r="G323" s="19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17"/>
    </row>
    <row r="324" spans="1:19" ht="12.75">
      <c r="A324" s="20"/>
      <c r="B324" s="20"/>
      <c r="C324" s="20"/>
      <c r="D324" s="19"/>
      <c r="E324" s="19"/>
      <c r="F324" s="19"/>
      <c r="G324" s="19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17"/>
    </row>
    <row r="325" spans="1:19" ht="12.75">
      <c r="A325" s="20"/>
      <c r="B325" s="20"/>
      <c r="C325" s="20"/>
      <c r="D325" s="19"/>
      <c r="E325" s="19"/>
      <c r="F325" s="19"/>
      <c r="G325" s="19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17"/>
    </row>
    <row r="326" spans="1:19" ht="12.75">
      <c r="A326" s="20"/>
      <c r="B326" s="20"/>
      <c r="C326" s="20"/>
      <c r="D326" s="19"/>
      <c r="E326" s="19"/>
      <c r="F326" s="19"/>
      <c r="G326" s="19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17"/>
    </row>
    <row r="327" spans="1:19" ht="12.75">
      <c r="A327" s="20"/>
      <c r="B327" s="20"/>
      <c r="C327" s="20"/>
      <c r="D327" s="19"/>
      <c r="E327" s="19"/>
      <c r="F327" s="19"/>
      <c r="G327" s="19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17"/>
    </row>
    <row r="328" spans="1:19" ht="12.75">
      <c r="A328" s="20"/>
      <c r="B328" s="20"/>
      <c r="C328" s="20"/>
      <c r="D328" s="19"/>
      <c r="E328" s="19"/>
      <c r="F328" s="19"/>
      <c r="G328" s="19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17"/>
    </row>
    <row r="329" spans="1:19" ht="12.75">
      <c r="A329" s="20"/>
      <c r="B329" s="20"/>
      <c r="C329" s="20"/>
      <c r="D329" s="19"/>
      <c r="E329" s="19"/>
      <c r="F329" s="19"/>
      <c r="G329" s="19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17"/>
    </row>
    <row r="330" spans="1:19" ht="12.75">
      <c r="A330" s="20"/>
      <c r="B330" s="20"/>
      <c r="C330" s="20"/>
      <c r="D330" s="19"/>
      <c r="E330" s="19"/>
      <c r="F330" s="19"/>
      <c r="G330" s="19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17"/>
    </row>
    <row r="331" spans="1:19" ht="12.75">
      <c r="A331" s="20"/>
      <c r="B331" s="20"/>
      <c r="C331" s="20"/>
      <c r="D331" s="19"/>
      <c r="E331" s="19"/>
      <c r="F331" s="19"/>
      <c r="G331" s="19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17"/>
    </row>
    <row r="332" spans="1:19" ht="12.75">
      <c r="A332" s="20"/>
      <c r="B332" s="20"/>
      <c r="C332" s="20"/>
      <c r="D332" s="19"/>
      <c r="E332" s="19"/>
      <c r="F332" s="19"/>
      <c r="G332" s="19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17"/>
    </row>
    <row r="333" spans="1:19" ht="12.75">
      <c r="A333" s="20"/>
      <c r="B333" s="20"/>
      <c r="C333" s="20"/>
      <c r="D333" s="19"/>
      <c r="E333" s="19"/>
      <c r="F333" s="19"/>
      <c r="G333" s="19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17"/>
    </row>
    <row r="334" spans="1:19" ht="12.75">
      <c r="A334" s="20"/>
      <c r="B334" s="20"/>
      <c r="C334" s="20"/>
      <c r="D334" s="19"/>
      <c r="E334" s="19"/>
      <c r="F334" s="19"/>
      <c r="G334" s="19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17"/>
    </row>
    <row r="335" spans="1:19" ht="12.75">
      <c r="A335" s="20"/>
      <c r="B335" s="20"/>
      <c r="C335" s="20"/>
      <c r="D335" s="19"/>
      <c r="E335" s="19"/>
      <c r="F335" s="19"/>
      <c r="G335" s="19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17"/>
    </row>
    <row r="336" spans="1:19" ht="12.75">
      <c r="A336" s="20"/>
      <c r="B336" s="20"/>
      <c r="C336" s="20"/>
      <c r="D336" s="19"/>
      <c r="E336" s="19"/>
      <c r="F336" s="19"/>
      <c r="G336" s="19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17"/>
    </row>
    <row r="337" spans="1:19" ht="12.75">
      <c r="A337" s="20"/>
      <c r="B337" s="20"/>
      <c r="C337" s="20"/>
      <c r="D337" s="19"/>
      <c r="E337" s="19"/>
      <c r="F337" s="19"/>
      <c r="G337" s="19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17"/>
    </row>
    <row r="338" spans="1:19" ht="12.75">
      <c r="A338" s="20"/>
      <c r="B338" s="20"/>
      <c r="C338" s="20"/>
      <c r="D338" s="19"/>
      <c r="E338" s="19"/>
      <c r="F338" s="19"/>
      <c r="G338" s="19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17"/>
    </row>
    <row r="339" spans="1:19" ht="12.75">
      <c r="A339" s="20"/>
      <c r="B339" s="20"/>
      <c r="C339" s="20"/>
      <c r="D339" s="19"/>
      <c r="E339" s="19"/>
      <c r="F339" s="19"/>
      <c r="G339" s="19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17"/>
    </row>
    <row r="340" spans="1:19" ht="12.75">
      <c r="A340" s="20"/>
      <c r="B340" s="20"/>
      <c r="C340" s="20"/>
      <c r="D340" s="19"/>
      <c r="E340" s="19"/>
      <c r="F340" s="19"/>
      <c r="G340" s="19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17"/>
    </row>
    <row r="341" spans="1:19" ht="12.75">
      <c r="A341" s="20"/>
      <c r="B341" s="20"/>
      <c r="C341" s="20"/>
      <c r="D341" s="19"/>
      <c r="E341" s="19"/>
      <c r="F341" s="19"/>
      <c r="G341" s="19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17"/>
    </row>
    <row r="342" spans="1:19" ht="12.75">
      <c r="A342" s="20"/>
      <c r="B342" s="20"/>
      <c r="C342" s="20"/>
      <c r="D342" s="19"/>
      <c r="E342" s="19"/>
      <c r="F342" s="19"/>
      <c r="G342" s="19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17"/>
    </row>
    <row r="343" spans="1:19" ht="12.75">
      <c r="A343" s="20"/>
      <c r="B343" s="20"/>
      <c r="C343" s="20"/>
      <c r="D343" s="19"/>
      <c r="E343" s="19"/>
      <c r="F343" s="19"/>
      <c r="G343" s="19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17"/>
    </row>
    <row r="344" spans="1:19" ht="12.75">
      <c r="A344" s="20"/>
      <c r="B344" s="20"/>
      <c r="C344" s="20"/>
      <c r="D344" s="19"/>
      <c r="E344" s="19"/>
      <c r="F344" s="19"/>
      <c r="G344" s="19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17"/>
    </row>
    <row r="345" spans="1:19" ht="12.75">
      <c r="A345" s="20"/>
      <c r="B345" s="20"/>
      <c r="C345" s="20"/>
      <c r="D345" s="19"/>
      <c r="E345" s="19"/>
      <c r="F345" s="19"/>
      <c r="G345" s="19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17"/>
    </row>
    <row r="346" spans="1:19" ht="12.75">
      <c r="A346" s="20"/>
      <c r="B346" s="20"/>
      <c r="C346" s="20"/>
      <c r="D346" s="19"/>
      <c r="E346" s="19"/>
      <c r="F346" s="19"/>
      <c r="G346" s="19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17"/>
    </row>
    <row r="347" spans="1:19" ht="12.75">
      <c r="A347" s="20"/>
      <c r="B347" s="20"/>
      <c r="C347" s="20"/>
      <c r="D347" s="19"/>
      <c r="E347" s="19"/>
      <c r="F347" s="19"/>
      <c r="G347" s="19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17"/>
    </row>
    <row r="348" spans="1:19" ht="12.75">
      <c r="A348" s="20"/>
      <c r="B348" s="20"/>
      <c r="C348" s="20"/>
      <c r="D348" s="19"/>
      <c r="E348" s="19"/>
      <c r="F348" s="19"/>
      <c r="G348" s="19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17"/>
    </row>
    <row r="349" spans="1:19" ht="12.75">
      <c r="A349" s="20"/>
      <c r="B349" s="20"/>
      <c r="C349" s="20"/>
      <c r="D349" s="19"/>
      <c r="E349" s="19"/>
      <c r="F349" s="19"/>
      <c r="G349" s="19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17"/>
    </row>
    <row r="350" spans="1:19" ht="12.75">
      <c r="A350" s="20"/>
      <c r="B350" s="20"/>
      <c r="C350" s="20"/>
      <c r="D350" s="19"/>
      <c r="E350" s="19"/>
      <c r="F350" s="19"/>
      <c r="G350" s="19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17"/>
    </row>
    <row r="351" spans="1:19" ht="12.75">
      <c r="A351" s="20"/>
      <c r="B351" s="20"/>
      <c r="C351" s="20"/>
      <c r="D351" s="19"/>
      <c r="E351" s="19"/>
      <c r="F351" s="19"/>
      <c r="G351" s="19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17"/>
    </row>
    <row r="352" spans="1:19" ht="12.75">
      <c r="A352" s="20"/>
      <c r="B352" s="20"/>
      <c r="C352" s="20"/>
      <c r="D352" s="19"/>
      <c r="E352" s="19"/>
      <c r="F352" s="19"/>
      <c r="G352" s="19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17"/>
    </row>
    <row r="353" spans="1:19" ht="12.75">
      <c r="A353" s="20"/>
      <c r="B353" s="20"/>
      <c r="C353" s="20"/>
      <c r="D353" s="19"/>
      <c r="E353" s="19"/>
      <c r="F353" s="19"/>
      <c r="G353" s="19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17"/>
    </row>
    <row r="354" spans="1:19" ht="12.75">
      <c r="A354" s="20"/>
      <c r="B354" s="20"/>
      <c r="C354" s="20"/>
      <c r="D354" s="19"/>
      <c r="E354" s="19"/>
      <c r="F354" s="19"/>
      <c r="G354" s="19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17"/>
    </row>
    <row r="355" spans="1:19" ht="12.75">
      <c r="A355" s="20"/>
      <c r="B355" s="20"/>
      <c r="C355" s="20"/>
      <c r="D355" s="19"/>
      <c r="E355" s="19"/>
      <c r="F355" s="19"/>
      <c r="G355" s="19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17"/>
    </row>
    <row r="356" spans="1:19" ht="12.75">
      <c r="A356" s="20"/>
      <c r="B356" s="20"/>
      <c r="C356" s="20"/>
      <c r="D356" s="19"/>
      <c r="E356" s="19"/>
      <c r="F356" s="19"/>
      <c r="G356" s="19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17"/>
    </row>
    <row r="357" spans="1:19" ht="12.75">
      <c r="A357" s="20"/>
      <c r="B357" s="20"/>
      <c r="C357" s="20"/>
      <c r="D357" s="19"/>
      <c r="E357" s="19"/>
      <c r="F357" s="19"/>
      <c r="G357" s="19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17"/>
    </row>
    <row r="358" spans="1:19" ht="12.75">
      <c r="A358" s="20"/>
      <c r="B358" s="20"/>
      <c r="C358" s="20"/>
      <c r="D358" s="19"/>
      <c r="E358" s="19"/>
      <c r="F358" s="19"/>
      <c r="G358" s="19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17"/>
    </row>
    <row r="359" spans="1:19" ht="12.75">
      <c r="A359" s="20"/>
      <c r="B359" s="20"/>
      <c r="C359" s="20"/>
      <c r="D359" s="19"/>
      <c r="E359" s="19"/>
      <c r="F359" s="19"/>
      <c r="G359" s="19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17"/>
    </row>
    <row r="360" spans="1:19" ht="12.75">
      <c r="A360" s="20"/>
      <c r="B360" s="20"/>
      <c r="C360" s="20"/>
      <c r="D360" s="19"/>
      <c r="E360" s="19"/>
      <c r="F360" s="19"/>
      <c r="G360" s="19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17"/>
    </row>
    <row r="361" spans="1:19" ht="12.75">
      <c r="A361" s="20"/>
      <c r="B361" s="20"/>
      <c r="C361" s="20"/>
      <c r="D361" s="19"/>
      <c r="E361" s="19"/>
      <c r="F361" s="19"/>
      <c r="G361" s="19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17"/>
    </row>
    <row r="362" spans="1:19" ht="12.75">
      <c r="A362" s="20"/>
      <c r="B362" s="20"/>
      <c r="C362" s="20"/>
      <c r="D362" s="19"/>
      <c r="E362" s="19"/>
      <c r="F362" s="19"/>
      <c r="G362" s="19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17"/>
    </row>
    <row r="363" spans="1:19" ht="12.75">
      <c r="A363" s="20"/>
      <c r="B363" s="20"/>
      <c r="C363" s="20"/>
      <c r="D363" s="19"/>
      <c r="E363" s="19"/>
      <c r="F363" s="19"/>
      <c r="G363" s="19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17"/>
    </row>
    <row r="364" spans="1:19" ht="12.75">
      <c r="A364" s="20"/>
      <c r="B364" s="20"/>
      <c r="C364" s="20"/>
      <c r="D364" s="19"/>
      <c r="E364" s="19"/>
      <c r="F364" s="19"/>
      <c r="G364" s="19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17"/>
    </row>
    <row r="365" spans="1:19" ht="12.75">
      <c r="A365" s="20"/>
      <c r="B365" s="20"/>
      <c r="C365" s="20"/>
      <c r="D365" s="19"/>
      <c r="E365" s="19"/>
      <c r="F365" s="19"/>
      <c r="G365" s="19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17"/>
    </row>
    <row r="366" spans="1:19" ht="12.75">
      <c r="A366" s="20"/>
      <c r="B366" s="20"/>
      <c r="C366" s="20"/>
      <c r="D366" s="19"/>
      <c r="E366" s="19"/>
      <c r="F366" s="19"/>
      <c r="G366" s="19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17"/>
    </row>
    <row r="367" spans="1:19" ht="12.75">
      <c r="A367" s="20"/>
      <c r="B367" s="20"/>
      <c r="C367" s="20"/>
      <c r="D367" s="19"/>
      <c r="E367" s="19"/>
      <c r="F367" s="19"/>
      <c r="G367" s="19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17"/>
    </row>
    <row r="368" spans="1:19" ht="12.75">
      <c r="A368" s="20"/>
      <c r="B368" s="20"/>
      <c r="C368" s="20"/>
      <c r="D368" s="19"/>
      <c r="E368" s="19"/>
      <c r="F368" s="19"/>
      <c r="G368" s="19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17"/>
    </row>
    <row r="369" spans="1:19" ht="12.75">
      <c r="A369" s="20"/>
      <c r="B369" s="20"/>
      <c r="C369" s="20"/>
      <c r="D369" s="19"/>
      <c r="E369" s="19"/>
      <c r="F369" s="19"/>
      <c r="G369" s="19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17"/>
    </row>
    <row r="370" spans="1:19" ht="12.75">
      <c r="A370" s="20"/>
      <c r="B370" s="20"/>
      <c r="C370" s="20"/>
      <c r="D370" s="19"/>
      <c r="E370" s="19"/>
      <c r="F370" s="19"/>
      <c r="G370" s="19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17"/>
    </row>
    <row r="371" spans="1:19" ht="12.75">
      <c r="A371" s="20"/>
      <c r="B371" s="20"/>
      <c r="C371" s="20"/>
      <c r="D371" s="19"/>
      <c r="E371" s="19"/>
      <c r="F371" s="19"/>
      <c r="G371" s="19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17"/>
    </row>
    <row r="372" spans="1:19" ht="12.75">
      <c r="A372" s="20"/>
      <c r="B372" s="20"/>
      <c r="C372" s="20"/>
      <c r="D372" s="19"/>
      <c r="E372" s="19"/>
      <c r="F372" s="19"/>
      <c r="G372" s="19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17"/>
    </row>
    <row r="373" spans="1:19" ht="12.75">
      <c r="A373" s="20"/>
      <c r="B373" s="20"/>
      <c r="C373" s="20"/>
      <c r="D373" s="19"/>
      <c r="E373" s="19"/>
      <c r="F373" s="19"/>
      <c r="G373" s="19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17"/>
    </row>
    <row r="374" spans="1:19" ht="12.75">
      <c r="A374" s="20"/>
      <c r="B374" s="20"/>
      <c r="C374" s="20"/>
      <c r="D374" s="19"/>
      <c r="E374" s="19"/>
      <c r="F374" s="19"/>
      <c r="G374" s="19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17"/>
    </row>
    <row r="375" spans="1:19" ht="12.75">
      <c r="A375" s="20"/>
      <c r="B375" s="20"/>
      <c r="C375" s="20"/>
      <c r="D375" s="19"/>
      <c r="E375" s="19"/>
      <c r="F375" s="19"/>
      <c r="G375" s="19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17"/>
    </row>
    <row r="376" spans="1:19" ht="12.75">
      <c r="A376" s="20"/>
      <c r="B376" s="20"/>
      <c r="C376" s="20"/>
      <c r="D376" s="19"/>
      <c r="E376" s="19"/>
      <c r="F376" s="19"/>
      <c r="G376" s="19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17"/>
    </row>
    <row r="377" spans="1:19" ht="12.75">
      <c r="A377" s="20"/>
      <c r="B377" s="20"/>
      <c r="C377" s="20"/>
      <c r="D377" s="19"/>
      <c r="E377" s="19"/>
      <c r="F377" s="19"/>
      <c r="G377" s="19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17"/>
    </row>
    <row r="378" spans="1:19" ht="12.75">
      <c r="A378" s="20"/>
      <c r="B378" s="20"/>
      <c r="C378" s="20"/>
      <c r="D378" s="19"/>
      <c r="E378" s="19"/>
      <c r="F378" s="19"/>
      <c r="G378" s="19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17"/>
    </row>
    <row r="379" spans="1:19" ht="12.75">
      <c r="A379" s="20"/>
      <c r="B379" s="20"/>
      <c r="C379" s="20"/>
      <c r="D379" s="19"/>
      <c r="E379" s="19"/>
      <c r="F379" s="19"/>
      <c r="G379" s="19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17"/>
    </row>
    <row r="380" spans="1:19" ht="12.75">
      <c r="A380" s="20"/>
      <c r="B380" s="20"/>
      <c r="C380" s="20"/>
      <c r="D380" s="19"/>
      <c r="E380" s="19"/>
      <c r="F380" s="19"/>
      <c r="G380" s="19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17"/>
    </row>
    <row r="381" spans="1:19" ht="12.75">
      <c r="A381" s="20"/>
      <c r="B381" s="20"/>
      <c r="C381" s="20"/>
      <c r="D381" s="19"/>
      <c r="E381" s="19"/>
      <c r="F381" s="19"/>
      <c r="G381" s="19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17"/>
    </row>
    <row r="382" spans="1:19" ht="12.75">
      <c r="A382" s="20"/>
      <c r="B382" s="20"/>
      <c r="C382" s="20"/>
      <c r="D382" s="19"/>
      <c r="E382" s="19"/>
      <c r="F382" s="19"/>
      <c r="G382" s="19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17"/>
    </row>
    <row r="383" spans="1:19" ht="12.75">
      <c r="A383" s="20"/>
      <c r="B383" s="20"/>
      <c r="C383" s="20"/>
      <c r="D383" s="19"/>
      <c r="E383" s="19"/>
      <c r="F383" s="19"/>
      <c r="G383" s="19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17"/>
    </row>
    <row r="384" spans="1:19" ht="12.75">
      <c r="A384" s="20"/>
      <c r="B384" s="20"/>
      <c r="C384" s="20"/>
      <c r="D384" s="19"/>
      <c r="E384" s="19"/>
      <c r="F384" s="19"/>
      <c r="G384" s="19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17"/>
    </row>
    <row r="385" spans="1:19" ht="12.75">
      <c r="A385" s="20"/>
      <c r="B385" s="20"/>
      <c r="C385" s="20"/>
      <c r="D385" s="19"/>
      <c r="E385" s="19"/>
      <c r="F385" s="19"/>
      <c r="G385" s="19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17"/>
    </row>
    <row r="386" spans="1:19" ht="12.75">
      <c r="A386" s="20"/>
      <c r="B386" s="20"/>
      <c r="C386" s="20"/>
      <c r="D386" s="19"/>
      <c r="E386" s="19"/>
      <c r="F386" s="19"/>
      <c r="G386" s="19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17"/>
    </row>
    <row r="387" spans="1:19" ht="12.75">
      <c r="A387" s="20"/>
      <c r="B387" s="20"/>
      <c r="C387" s="20"/>
      <c r="D387" s="19"/>
      <c r="E387" s="19"/>
      <c r="F387" s="19"/>
      <c r="G387" s="19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17"/>
    </row>
    <row r="388" spans="1:19" ht="12.75">
      <c r="A388" s="20"/>
      <c r="B388" s="20"/>
      <c r="C388" s="20"/>
      <c r="D388" s="19"/>
      <c r="E388" s="19"/>
      <c r="F388" s="19"/>
      <c r="G388" s="19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17"/>
    </row>
    <row r="389" spans="1:19" ht="12.75">
      <c r="A389" s="20"/>
      <c r="B389" s="20"/>
      <c r="C389" s="20"/>
      <c r="D389" s="19"/>
      <c r="E389" s="19"/>
      <c r="F389" s="19"/>
      <c r="G389" s="19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17"/>
    </row>
    <row r="390" spans="1:19" ht="12.75">
      <c r="A390" s="20"/>
      <c r="B390" s="20"/>
      <c r="C390" s="20"/>
      <c r="D390" s="19"/>
      <c r="E390" s="19"/>
      <c r="F390" s="19"/>
      <c r="G390" s="19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17"/>
    </row>
    <row r="391" spans="1:19" ht="12.75">
      <c r="A391" s="20"/>
      <c r="B391" s="20"/>
      <c r="C391" s="20"/>
      <c r="D391" s="19"/>
      <c r="E391" s="19"/>
      <c r="F391" s="19"/>
      <c r="G391" s="19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17"/>
    </row>
    <row r="392" spans="1:19" ht="12.75">
      <c r="A392" s="20"/>
      <c r="B392" s="20"/>
      <c r="C392" s="20"/>
      <c r="D392" s="19"/>
      <c r="E392" s="19"/>
      <c r="F392" s="19"/>
      <c r="G392" s="19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17"/>
    </row>
    <row r="393" spans="1:19" ht="12.75">
      <c r="A393" s="20"/>
      <c r="B393" s="20"/>
      <c r="C393" s="20"/>
      <c r="D393" s="19"/>
      <c r="E393" s="19"/>
      <c r="F393" s="19"/>
      <c r="G393" s="19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17"/>
    </row>
    <row r="394" spans="1:19" ht="12.75">
      <c r="A394" s="20"/>
      <c r="B394" s="20"/>
      <c r="C394" s="20"/>
      <c r="D394" s="19"/>
      <c r="E394" s="19"/>
      <c r="F394" s="19"/>
      <c r="G394" s="19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17"/>
    </row>
    <row r="395" spans="1:19" ht="12.75">
      <c r="A395" s="20"/>
      <c r="B395" s="20"/>
      <c r="C395" s="20"/>
      <c r="D395" s="19"/>
      <c r="E395" s="19"/>
      <c r="F395" s="19"/>
      <c r="G395" s="19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17"/>
    </row>
    <row r="396" spans="1:19" ht="12.75">
      <c r="A396" s="20"/>
      <c r="B396" s="20"/>
      <c r="C396" s="20"/>
      <c r="D396" s="19"/>
      <c r="E396" s="19"/>
      <c r="F396" s="19"/>
      <c r="G396" s="19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17"/>
    </row>
    <row r="397" spans="1:19" ht="12.75">
      <c r="A397" s="20"/>
      <c r="B397" s="20"/>
      <c r="C397" s="20"/>
      <c r="D397" s="19"/>
      <c r="E397" s="19"/>
      <c r="F397" s="19"/>
      <c r="G397" s="19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17"/>
    </row>
    <row r="398" spans="1:19" ht="12.75">
      <c r="A398" s="20"/>
      <c r="B398" s="20"/>
      <c r="C398" s="20"/>
      <c r="D398" s="19"/>
      <c r="E398" s="19"/>
      <c r="F398" s="19"/>
      <c r="G398" s="19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17"/>
    </row>
    <row r="399" spans="1:19" ht="12.75">
      <c r="A399" s="20"/>
      <c r="B399" s="20"/>
      <c r="C399" s="20"/>
      <c r="D399" s="19"/>
      <c r="E399" s="19"/>
      <c r="F399" s="19"/>
      <c r="G399" s="19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17"/>
    </row>
    <row r="400" spans="1:19" ht="12.75">
      <c r="A400" s="20"/>
      <c r="B400" s="20"/>
      <c r="C400" s="20"/>
      <c r="D400" s="19"/>
      <c r="E400" s="19"/>
      <c r="F400" s="19"/>
      <c r="G400" s="19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17"/>
    </row>
    <row r="401" spans="1:19" ht="12.75">
      <c r="A401" s="20"/>
      <c r="B401" s="20"/>
      <c r="C401" s="20"/>
      <c r="D401" s="19"/>
      <c r="E401" s="19"/>
      <c r="F401" s="19"/>
      <c r="G401" s="19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17"/>
    </row>
    <row r="402" spans="1:19" ht="12.75">
      <c r="A402" s="20"/>
      <c r="B402" s="20"/>
      <c r="C402" s="20"/>
      <c r="D402" s="19"/>
      <c r="E402" s="19"/>
      <c r="F402" s="19"/>
      <c r="G402" s="19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17"/>
    </row>
    <row r="403" spans="1:19" ht="12.75">
      <c r="A403" s="20"/>
      <c r="B403" s="20"/>
      <c r="C403" s="20"/>
      <c r="D403" s="19"/>
      <c r="E403" s="19"/>
      <c r="F403" s="19"/>
      <c r="G403" s="19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17"/>
    </row>
    <row r="404" spans="1:19" ht="12.75">
      <c r="A404" s="20"/>
      <c r="B404" s="20"/>
      <c r="C404" s="20"/>
      <c r="D404" s="19"/>
      <c r="E404" s="19"/>
      <c r="F404" s="19"/>
      <c r="G404" s="19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17"/>
    </row>
    <row r="405" spans="1:19" ht="12.75">
      <c r="A405" s="20"/>
      <c r="B405" s="20"/>
      <c r="C405" s="20"/>
      <c r="D405" s="19"/>
      <c r="E405" s="19"/>
      <c r="F405" s="19"/>
      <c r="G405" s="19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17"/>
    </row>
    <row r="406" spans="1:19" ht="12.75">
      <c r="A406" s="20"/>
      <c r="B406" s="20"/>
      <c r="C406" s="20"/>
      <c r="D406" s="19"/>
      <c r="E406" s="19"/>
      <c r="F406" s="19"/>
      <c r="G406" s="19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17"/>
    </row>
    <row r="407" spans="1:19" ht="12.75">
      <c r="A407" s="20"/>
      <c r="B407" s="20"/>
      <c r="C407" s="20"/>
      <c r="D407" s="19"/>
      <c r="E407" s="19"/>
      <c r="F407" s="19"/>
      <c r="G407" s="19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17"/>
    </row>
    <row r="408" spans="1:19" ht="12.75">
      <c r="A408" s="20"/>
      <c r="B408" s="20"/>
      <c r="C408" s="20"/>
      <c r="D408" s="19"/>
      <c r="E408" s="19"/>
      <c r="F408" s="19"/>
      <c r="G408" s="19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17"/>
    </row>
    <row r="409" spans="1:19" ht="12.75">
      <c r="A409" s="20"/>
      <c r="B409" s="20"/>
      <c r="C409" s="20"/>
      <c r="D409" s="19"/>
      <c r="E409" s="19"/>
      <c r="F409" s="19"/>
      <c r="G409" s="19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17"/>
    </row>
    <row r="410" spans="1:19" ht="12.75">
      <c r="A410" s="20"/>
      <c r="B410" s="20"/>
      <c r="C410" s="20"/>
      <c r="D410" s="19"/>
      <c r="E410" s="19"/>
      <c r="F410" s="19"/>
      <c r="G410" s="19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17"/>
    </row>
    <row r="411" spans="1:19" ht="12.75">
      <c r="A411" s="20"/>
      <c r="B411" s="20"/>
      <c r="C411" s="20"/>
      <c r="D411" s="19"/>
      <c r="E411" s="19"/>
      <c r="F411" s="19"/>
      <c r="G411" s="19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17"/>
    </row>
    <row r="412" spans="1:19" ht="12.75">
      <c r="A412" s="20"/>
      <c r="B412" s="20"/>
      <c r="C412" s="20"/>
      <c r="D412" s="19"/>
      <c r="E412" s="19"/>
      <c r="F412" s="19"/>
      <c r="G412" s="19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17"/>
    </row>
    <row r="413" spans="1:19" ht="12.75">
      <c r="A413" s="20"/>
      <c r="B413" s="20"/>
      <c r="C413" s="20"/>
      <c r="D413" s="19"/>
      <c r="E413" s="19"/>
      <c r="F413" s="19"/>
      <c r="G413" s="19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17"/>
    </row>
    <row r="414" spans="1:19" ht="12.75">
      <c r="A414" s="20"/>
      <c r="B414" s="20"/>
      <c r="C414" s="20"/>
      <c r="D414" s="19"/>
      <c r="E414" s="19"/>
      <c r="F414" s="19"/>
      <c r="G414" s="19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17"/>
    </row>
    <row r="415" spans="1:19" ht="12.75">
      <c r="A415" s="20"/>
      <c r="B415" s="20"/>
      <c r="C415" s="20"/>
      <c r="D415" s="19"/>
      <c r="E415" s="19"/>
      <c r="F415" s="19"/>
      <c r="G415" s="19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17"/>
    </row>
    <row r="416" spans="1:19" ht="12.75">
      <c r="A416" s="20"/>
      <c r="B416" s="20"/>
      <c r="C416" s="20"/>
      <c r="D416" s="19"/>
      <c r="E416" s="19"/>
      <c r="F416" s="19"/>
      <c r="G416" s="19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17"/>
    </row>
    <row r="417" spans="1:19" ht="12.75">
      <c r="A417" s="20"/>
      <c r="B417" s="20"/>
      <c r="C417" s="20"/>
      <c r="D417" s="19"/>
      <c r="E417" s="19"/>
      <c r="F417" s="19"/>
      <c r="G417" s="19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17"/>
    </row>
    <row r="418" spans="1:19" ht="12.75">
      <c r="A418" s="20"/>
      <c r="B418" s="20"/>
      <c r="C418" s="20"/>
      <c r="D418" s="19"/>
      <c r="E418" s="19"/>
      <c r="F418" s="19"/>
      <c r="G418" s="19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17"/>
    </row>
    <row r="419" spans="1:19" ht="12.75">
      <c r="A419" s="20"/>
      <c r="B419" s="20"/>
      <c r="C419" s="20"/>
      <c r="D419" s="19"/>
      <c r="E419" s="19"/>
      <c r="F419" s="19"/>
      <c r="G419" s="19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17"/>
    </row>
    <row r="420" spans="1:19" ht="12.75">
      <c r="A420" s="20"/>
      <c r="B420" s="20"/>
      <c r="C420" s="20"/>
      <c r="D420" s="19"/>
      <c r="E420" s="19"/>
      <c r="F420" s="19"/>
      <c r="G420" s="19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17"/>
    </row>
    <row r="421" spans="1:19" ht="12.75">
      <c r="A421" s="20"/>
      <c r="B421" s="20"/>
      <c r="C421" s="20"/>
      <c r="D421" s="19"/>
      <c r="E421" s="19"/>
      <c r="F421" s="19"/>
      <c r="G421" s="19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17"/>
    </row>
    <row r="422" spans="1:19" ht="12.75">
      <c r="A422" s="20"/>
      <c r="B422" s="20"/>
      <c r="C422" s="20"/>
      <c r="D422" s="19"/>
      <c r="E422" s="19"/>
      <c r="F422" s="19"/>
      <c r="G422" s="19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17"/>
    </row>
    <row r="423" spans="1:19" ht="12.75">
      <c r="A423" s="20"/>
      <c r="B423" s="20"/>
      <c r="C423" s="20"/>
      <c r="D423" s="19"/>
      <c r="E423" s="19"/>
      <c r="F423" s="19"/>
      <c r="G423" s="19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17"/>
    </row>
    <row r="424" spans="1:19" ht="12.75">
      <c r="A424" s="20"/>
      <c r="B424" s="20"/>
      <c r="C424" s="20"/>
      <c r="D424" s="19"/>
      <c r="E424" s="19"/>
      <c r="F424" s="19"/>
      <c r="G424" s="19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17"/>
    </row>
    <row r="425" spans="1:19" ht="12.75">
      <c r="A425" s="20"/>
      <c r="B425" s="20"/>
      <c r="C425" s="20"/>
      <c r="D425" s="19"/>
      <c r="E425" s="19"/>
      <c r="F425" s="19"/>
      <c r="G425" s="19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17"/>
    </row>
    <row r="426" spans="1:19" ht="12.75">
      <c r="A426" s="20"/>
      <c r="B426" s="20"/>
      <c r="C426" s="20"/>
      <c r="D426" s="19"/>
      <c r="E426" s="19"/>
      <c r="F426" s="19"/>
      <c r="G426" s="19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17"/>
    </row>
    <row r="427" spans="1:19" ht="12.75">
      <c r="A427" s="20"/>
      <c r="B427" s="20"/>
      <c r="C427" s="20"/>
      <c r="D427" s="19"/>
      <c r="E427" s="19"/>
      <c r="F427" s="19"/>
      <c r="G427" s="19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17"/>
    </row>
    <row r="428" spans="1:19" ht="12.75">
      <c r="A428" s="20"/>
      <c r="B428" s="20"/>
      <c r="C428" s="20"/>
      <c r="D428" s="19"/>
      <c r="E428" s="19"/>
      <c r="F428" s="19"/>
      <c r="G428" s="19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17"/>
    </row>
    <row r="429" spans="1:19" ht="12.75">
      <c r="A429" s="20"/>
      <c r="B429" s="20"/>
      <c r="C429" s="20"/>
      <c r="D429" s="19"/>
      <c r="E429" s="19"/>
      <c r="F429" s="19"/>
      <c r="G429" s="19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17"/>
    </row>
    <row r="430" spans="1:19" ht="12.75">
      <c r="A430" s="20"/>
      <c r="B430" s="20"/>
      <c r="C430" s="20"/>
      <c r="D430" s="19"/>
      <c r="E430" s="19"/>
      <c r="F430" s="19"/>
      <c r="G430" s="19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17"/>
    </row>
    <row r="431" spans="1:19" ht="12.75">
      <c r="A431" s="20"/>
      <c r="B431" s="20"/>
      <c r="C431" s="20"/>
      <c r="D431" s="19"/>
      <c r="E431" s="19"/>
      <c r="F431" s="19"/>
      <c r="G431" s="19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17"/>
    </row>
    <row r="432" spans="1:19" ht="12.75">
      <c r="A432" s="20"/>
      <c r="B432" s="20"/>
      <c r="C432" s="20"/>
      <c r="D432" s="19"/>
      <c r="E432" s="19"/>
      <c r="F432" s="19"/>
      <c r="G432" s="19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17"/>
    </row>
    <row r="433" spans="1:19" ht="12.75">
      <c r="A433" s="20"/>
      <c r="B433" s="20"/>
      <c r="C433" s="20"/>
      <c r="D433" s="19"/>
      <c r="E433" s="19"/>
      <c r="F433" s="19"/>
      <c r="G433" s="19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17"/>
    </row>
    <row r="434" spans="1:19" ht="12.75">
      <c r="A434" s="20"/>
      <c r="B434" s="20"/>
      <c r="C434" s="20"/>
      <c r="D434" s="19"/>
      <c r="E434" s="19"/>
      <c r="F434" s="19"/>
      <c r="G434" s="19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17"/>
    </row>
    <row r="435" spans="1:19" ht="12.75">
      <c r="A435" s="20"/>
      <c r="B435" s="20"/>
      <c r="C435" s="20"/>
      <c r="D435" s="19"/>
      <c r="E435" s="19"/>
      <c r="F435" s="19"/>
      <c r="G435" s="19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17"/>
    </row>
    <row r="436" spans="1:19" ht="12.75">
      <c r="A436" s="20"/>
      <c r="B436" s="20"/>
      <c r="C436" s="20"/>
      <c r="D436" s="19"/>
      <c r="E436" s="19"/>
      <c r="F436" s="19"/>
      <c r="G436" s="19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17"/>
    </row>
    <row r="437" spans="1:19" ht="12.75">
      <c r="A437" s="20"/>
      <c r="B437" s="20"/>
      <c r="C437" s="20"/>
      <c r="D437" s="19"/>
      <c r="E437" s="19"/>
      <c r="F437" s="19"/>
      <c r="G437" s="19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17"/>
    </row>
    <row r="438" spans="1:19" ht="12.75">
      <c r="A438" s="20"/>
      <c r="B438" s="20"/>
      <c r="C438" s="20"/>
      <c r="D438" s="19"/>
      <c r="E438" s="19"/>
      <c r="F438" s="19"/>
      <c r="G438" s="19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17"/>
    </row>
    <row r="439" spans="1:19" ht="12.75">
      <c r="A439" s="20"/>
      <c r="B439" s="20"/>
      <c r="C439" s="20"/>
      <c r="D439" s="19"/>
      <c r="E439" s="19"/>
      <c r="F439" s="19"/>
      <c r="G439" s="19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17"/>
    </row>
    <row r="440" spans="1:19" ht="12.75">
      <c r="A440" s="20"/>
      <c r="B440" s="20"/>
      <c r="C440" s="20"/>
      <c r="D440" s="19"/>
      <c r="E440" s="19"/>
      <c r="F440" s="19"/>
      <c r="G440" s="19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17"/>
    </row>
    <row r="441" spans="1:19" ht="12.75">
      <c r="A441" s="20"/>
      <c r="B441" s="20"/>
      <c r="C441" s="20"/>
      <c r="D441" s="19"/>
      <c r="E441" s="19"/>
      <c r="F441" s="19"/>
      <c r="G441" s="19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17"/>
    </row>
    <row r="442" spans="1:19" ht="12.75">
      <c r="A442" s="20"/>
      <c r="B442" s="20"/>
      <c r="C442" s="20"/>
      <c r="D442" s="19"/>
      <c r="E442" s="19"/>
      <c r="F442" s="19"/>
      <c r="G442" s="19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17"/>
    </row>
    <row r="443" spans="1:19" ht="12.75">
      <c r="A443" s="20"/>
      <c r="B443" s="20"/>
      <c r="C443" s="20"/>
      <c r="D443" s="19"/>
      <c r="E443" s="19"/>
      <c r="F443" s="19"/>
      <c r="G443" s="19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17"/>
    </row>
    <row r="444" spans="1:19" ht="12.75">
      <c r="A444" s="20"/>
      <c r="B444" s="20"/>
      <c r="C444" s="20"/>
      <c r="D444" s="19"/>
      <c r="E444" s="19"/>
      <c r="F444" s="19"/>
      <c r="G444" s="19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17"/>
    </row>
    <row r="445" spans="1:19" ht="12.75">
      <c r="A445" s="20"/>
      <c r="B445" s="20"/>
      <c r="C445" s="20"/>
      <c r="D445" s="19"/>
      <c r="E445" s="19"/>
      <c r="F445" s="19"/>
      <c r="G445" s="19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17"/>
    </row>
    <row r="446" spans="1:19" ht="12.75">
      <c r="A446" s="20"/>
      <c r="B446" s="20"/>
      <c r="C446" s="20"/>
      <c r="D446" s="19"/>
      <c r="E446" s="19"/>
      <c r="F446" s="19"/>
      <c r="G446" s="19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17"/>
    </row>
    <row r="447" spans="1:19" ht="12.75">
      <c r="A447" s="20"/>
      <c r="B447" s="20"/>
      <c r="C447" s="20"/>
      <c r="D447" s="19"/>
      <c r="E447" s="19"/>
      <c r="F447" s="19"/>
      <c r="G447" s="19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17"/>
    </row>
    <row r="448" spans="1:19" ht="12.75">
      <c r="A448" s="20"/>
      <c r="B448" s="20"/>
      <c r="C448" s="20"/>
      <c r="D448" s="19"/>
      <c r="E448" s="19"/>
      <c r="F448" s="19"/>
      <c r="G448" s="19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17"/>
    </row>
    <row r="449" spans="1:19" ht="12.75">
      <c r="A449" s="20"/>
      <c r="B449" s="20"/>
      <c r="C449" s="20"/>
      <c r="D449" s="19"/>
      <c r="E449" s="19"/>
      <c r="F449" s="19"/>
      <c r="G449" s="19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17"/>
    </row>
    <row r="450" spans="1:19" ht="12.75">
      <c r="A450" s="20"/>
      <c r="B450" s="20"/>
      <c r="C450" s="20"/>
      <c r="D450" s="19"/>
      <c r="E450" s="19"/>
      <c r="F450" s="19"/>
      <c r="G450" s="19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17"/>
    </row>
    <row r="451" spans="1:19" ht="12.75">
      <c r="A451" s="20"/>
      <c r="B451" s="20"/>
      <c r="C451" s="20"/>
      <c r="D451" s="19"/>
      <c r="E451" s="19"/>
      <c r="F451" s="19"/>
      <c r="G451" s="19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17"/>
    </row>
    <row r="452" spans="1:19" ht="12.75">
      <c r="A452" s="20"/>
      <c r="B452" s="20"/>
      <c r="C452" s="20"/>
      <c r="D452" s="19"/>
      <c r="E452" s="19"/>
      <c r="F452" s="19"/>
      <c r="G452" s="19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17"/>
    </row>
    <row r="453" spans="1:19" ht="12.75">
      <c r="A453" s="20"/>
      <c r="B453" s="20"/>
      <c r="C453" s="20"/>
      <c r="D453" s="19"/>
      <c r="E453" s="19"/>
      <c r="F453" s="19"/>
      <c r="G453" s="19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17"/>
    </row>
    <row r="454" spans="1:19" ht="12.75">
      <c r="A454" s="20"/>
      <c r="B454" s="20"/>
      <c r="C454" s="20"/>
      <c r="D454" s="19"/>
      <c r="E454" s="19"/>
      <c r="F454" s="19"/>
      <c r="G454" s="19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17"/>
    </row>
    <row r="455" spans="1:19" ht="12.75">
      <c r="A455" s="20"/>
      <c r="B455" s="20"/>
      <c r="C455" s="20"/>
      <c r="D455" s="19"/>
      <c r="E455" s="19"/>
      <c r="F455" s="19"/>
      <c r="G455" s="19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17"/>
    </row>
    <row r="456" spans="1:19" ht="12.75">
      <c r="A456" s="20"/>
      <c r="B456" s="20"/>
      <c r="C456" s="20"/>
      <c r="D456" s="19"/>
      <c r="E456" s="19"/>
      <c r="F456" s="19"/>
      <c r="G456" s="19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17"/>
    </row>
    <row r="457" spans="1:19" ht="12.75">
      <c r="A457" s="20"/>
      <c r="B457" s="20"/>
      <c r="C457" s="20"/>
      <c r="D457" s="19"/>
      <c r="E457" s="19"/>
      <c r="F457" s="19"/>
      <c r="G457" s="19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17"/>
    </row>
    <row r="458" spans="1:19" ht="12.75">
      <c r="A458" s="20"/>
      <c r="B458" s="20"/>
      <c r="C458" s="20"/>
      <c r="D458" s="19"/>
      <c r="E458" s="19"/>
      <c r="F458" s="19"/>
      <c r="G458" s="19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17"/>
    </row>
    <row r="459" spans="1:19" ht="12.75">
      <c r="A459" s="20"/>
      <c r="B459" s="20"/>
      <c r="C459" s="20"/>
      <c r="D459" s="19"/>
      <c r="E459" s="19"/>
      <c r="F459" s="19"/>
      <c r="G459" s="19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17"/>
    </row>
    <row r="460" spans="1:19" ht="12.75">
      <c r="A460" s="20"/>
      <c r="B460" s="20"/>
      <c r="C460" s="20"/>
      <c r="D460" s="19"/>
      <c r="E460" s="19"/>
      <c r="F460" s="19"/>
      <c r="G460" s="19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17"/>
    </row>
    <row r="461" spans="1:19" ht="12.75">
      <c r="A461" s="20"/>
      <c r="B461" s="20"/>
      <c r="C461" s="20"/>
      <c r="D461" s="19"/>
      <c r="E461" s="19"/>
      <c r="F461" s="19"/>
      <c r="G461" s="19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17"/>
    </row>
    <row r="462" spans="1:19" ht="12.75">
      <c r="A462" s="20"/>
      <c r="B462" s="20"/>
      <c r="C462" s="20"/>
      <c r="D462" s="19"/>
      <c r="E462" s="19"/>
      <c r="F462" s="19"/>
      <c r="G462" s="19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17"/>
    </row>
    <row r="463" spans="1:19" ht="12.75">
      <c r="A463" s="20"/>
      <c r="B463" s="20"/>
      <c r="C463" s="20"/>
      <c r="D463" s="19"/>
      <c r="E463" s="19"/>
      <c r="F463" s="19"/>
      <c r="G463" s="19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17"/>
    </row>
    <row r="464" spans="1:19" ht="12.75">
      <c r="A464" s="20"/>
      <c r="B464" s="20"/>
      <c r="C464" s="20"/>
      <c r="D464" s="19"/>
      <c r="E464" s="19"/>
      <c r="F464" s="19"/>
      <c r="G464" s="19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17"/>
    </row>
    <row r="465" spans="1:19" ht="12.75">
      <c r="A465" s="20"/>
      <c r="B465" s="20"/>
      <c r="C465" s="20"/>
      <c r="D465" s="19"/>
      <c r="E465" s="19"/>
      <c r="F465" s="19"/>
      <c r="G465" s="19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17"/>
    </row>
    <row r="466" spans="1:19" ht="12.75">
      <c r="A466" s="20"/>
      <c r="B466" s="20"/>
      <c r="C466" s="20"/>
      <c r="D466" s="19"/>
      <c r="E466" s="19"/>
      <c r="F466" s="19"/>
      <c r="G466" s="19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17"/>
    </row>
    <row r="467" spans="1:19" ht="12.75">
      <c r="A467" s="20"/>
      <c r="B467" s="20"/>
      <c r="C467" s="20"/>
      <c r="D467" s="19"/>
      <c r="E467" s="19"/>
      <c r="F467" s="19"/>
      <c r="G467" s="19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17"/>
    </row>
    <row r="468" spans="1:19" ht="12.75">
      <c r="A468" s="20"/>
      <c r="B468" s="20"/>
      <c r="C468" s="20"/>
      <c r="D468" s="19"/>
      <c r="E468" s="19"/>
      <c r="F468" s="19"/>
      <c r="G468" s="19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17"/>
    </row>
    <row r="469" spans="1:19" ht="12.75">
      <c r="A469" s="20"/>
      <c r="B469" s="20"/>
      <c r="C469" s="20"/>
      <c r="D469" s="19"/>
      <c r="E469" s="19"/>
      <c r="F469" s="19"/>
      <c r="G469" s="19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17"/>
    </row>
    <row r="470" spans="1:19" ht="12.75">
      <c r="A470" s="20"/>
      <c r="B470" s="20"/>
      <c r="C470" s="20"/>
      <c r="D470" s="19"/>
      <c r="E470" s="19"/>
      <c r="F470" s="19"/>
      <c r="G470" s="19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17"/>
    </row>
    <row r="471" spans="1:19" ht="12.75">
      <c r="A471" s="20"/>
      <c r="B471" s="20"/>
      <c r="C471" s="20"/>
      <c r="D471" s="19"/>
      <c r="E471" s="19"/>
      <c r="F471" s="19"/>
      <c r="G471" s="19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17"/>
    </row>
    <row r="472" spans="1:19" ht="12.75">
      <c r="A472" s="20"/>
      <c r="B472" s="20"/>
      <c r="C472" s="20"/>
      <c r="D472" s="19"/>
      <c r="E472" s="19"/>
      <c r="F472" s="19"/>
      <c r="G472" s="19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17"/>
    </row>
    <row r="473" spans="1:19" ht="12.75">
      <c r="A473" s="20"/>
      <c r="B473" s="20"/>
      <c r="C473" s="20"/>
      <c r="D473" s="19"/>
      <c r="E473" s="19"/>
      <c r="F473" s="19"/>
      <c r="G473" s="19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17"/>
    </row>
    <row r="474" spans="1:19" ht="12.75">
      <c r="A474" s="20"/>
      <c r="B474" s="20"/>
      <c r="C474" s="20"/>
      <c r="D474" s="19"/>
      <c r="E474" s="19"/>
      <c r="F474" s="19"/>
      <c r="G474" s="19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17"/>
    </row>
    <row r="475" spans="1:19" ht="12.75">
      <c r="A475" s="20"/>
      <c r="B475" s="20"/>
      <c r="C475" s="20"/>
      <c r="D475" s="19"/>
      <c r="E475" s="19"/>
      <c r="F475" s="19"/>
      <c r="G475" s="19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17"/>
    </row>
    <row r="476" spans="1:19" ht="12.75">
      <c r="A476" s="20"/>
      <c r="B476" s="20"/>
      <c r="C476" s="20"/>
      <c r="D476" s="19"/>
      <c r="E476" s="19"/>
      <c r="F476" s="19"/>
      <c r="G476" s="19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17"/>
    </row>
    <row r="477" spans="1:19" ht="12.75">
      <c r="A477" s="20"/>
      <c r="B477" s="20"/>
      <c r="C477" s="20"/>
      <c r="D477" s="19"/>
      <c r="E477" s="19"/>
      <c r="F477" s="19"/>
      <c r="G477" s="19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17"/>
    </row>
    <row r="478" spans="1:19" ht="12.75">
      <c r="A478" s="20"/>
      <c r="B478" s="20"/>
      <c r="C478" s="20"/>
      <c r="D478" s="19"/>
      <c r="E478" s="19"/>
      <c r="F478" s="19"/>
      <c r="G478" s="19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17"/>
    </row>
    <row r="479" spans="1:19" ht="12.75">
      <c r="A479" s="20"/>
      <c r="B479" s="20"/>
      <c r="C479" s="20"/>
      <c r="D479" s="19"/>
      <c r="E479" s="19"/>
      <c r="F479" s="19"/>
      <c r="G479" s="19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17"/>
    </row>
    <row r="480" spans="1:19" ht="12.75">
      <c r="A480" s="20"/>
      <c r="B480" s="20"/>
      <c r="C480" s="20"/>
      <c r="D480" s="19"/>
      <c r="E480" s="19"/>
      <c r="F480" s="19"/>
      <c r="G480" s="19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17"/>
    </row>
    <row r="481" spans="1:19" ht="12.75">
      <c r="A481" s="20"/>
      <c r="B481" s="20"/>
      <c r="C481" s="20"/>
      <c r="D481" s="19"/>
      <c r="E481" s="19"/>
      <c r="F481" s="19"/>
      <c r="G481" s="19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17"/>
    </row>
    <row r="482" spans="1:19" ht="12.75">
      <c r="A482" s="20"/>
      <c r="B482" s="20"/>
      <c r="C482" s="20"/>
      <c r="D482" s="19"/>
      <c r="E482" s="19"/>
      <c r="F482" s="19"/>
      <c r="G482" s="19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17"/>
    </row>
    <row r="483" spans="1:19" ht="12.75">
      <c r="A483" s="20"/>
      <c r="B483" s="20"/>
      <c r="C483" s="20"/>
      <c r="D483" s="19"/>
      <c r="E483" s="19"/>
      <c r="F483" s="19"/>
      <c r="G483" s="19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17"/>
    </row>
    <row r="484" spans="1:19" ht="12.75">
      <c r="A484" s="20"/>
      <c r="B484" s="20"/>
      <c r="C484" s="20"/>
      <c r="D484" s="19"/>
      <c r="E484" s="19"/>
      <c r="F484" s="19"/>
      <c r="G484" s="19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17"/>
    </row>
    <row r="485" spans="1:19" ht="12.75">
      <c r="A485" s="20"/>
      <c r="B485" s="20"/>
      <c r="C485" s="20"/>
      <c r="D485" s="19"/>
      <c r="E485" s="19"/>
      <c r="F485" s="19"/>
      <c r="G485" s="19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17"/>
    </row>
    <row r="486" spans="1:19" ht="12.75">
      <c r="A486" s="20"/>
      <c r="B486" s="20"/>
      <c r="C486" s="20"/>
      <c r="D486" s="19"/>
      <c r="E486" s="19"/>
      <c r="F486" s="19"/>
      <c r="G486" s="19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17"/>
    </row>
    <row r="487" spans="1:19" ht="12.75">
      <c r="A487" s="20"/>
      <c r="B487" s="20"/>
      <c r="C487" s="20"/>
      <c r="D487" s="19"/>
      <c r="E487" s="19"/>
      <c r="F487" s="19"/>
      <c r="G487" s="19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17"/>
    </row>
    <row r="488" spans="1:19" ht="12.75">
      <c r="A488" s="20"/>
      <c r="B488" s="20"/>
      <c r="C488" s="20"/>
      <c r="D488" s="19"/>
      <c r="E488" s="19"/>
      <c r="F488" s="19"/>
      <c r="G488" s="19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17"/>
    </row>
    <row r="489" spans="1:19" ht="12.75">
      <c r="A489" s="20"/>
      <c r="B489" s="20"/>
      <c r="C489" s="20"/>
      <c r="D489" s="19"/>
      <c r="E489" s="19"/>
      <c r="F489" s="19"/>
      <c r="G489" s="19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17"/>
    </row>
    <row r="490" spans="1:19" ht="12.75">
      <c r="A490" s="20"/>
      <c r="B490" s="20"/>
      <c r="C490" s="20"/>
      <c r="D490" s="19"/>
      <c r="E490" s="19"/>
      <c r="F490" s="19"/>
      <c r="G490" s="19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17"/>
    </row>
    <row r="491" spans="1:19" ht="12.75">
      <c r="A491" s="20"/>
      <c r="B491" s="20"/>
      <c r="C491" s="20"/>
      <c r="D491" s="19"/>
      <c r="E491" s="19"/>
      <c r="F491" s="19"/>
      <c r="G491" s="19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17"/>
    </row>
    <row r="492" spans="1:19" ht="12.75">
      <c r="A492" s="20"/>
      <c r="B492" s="20"/>
      <c r="C492" s="20"/>
      <c r="D492" s="19"/>
      <c r="E492" s="19"/>
      <c r="F492" s="19"/>
      <c r="G492" s="19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17"/>
    </row>
    <row r="493" spans="1:19" ht="12.75">
      <c r="A493" s="20"/>
      <c r="B493" s="20"/>
      <c r="C493" s="20"/>
      <c r="D493" s="19"/>
      <c r="E493" s="19"/>
      <c r="F493" s="19"/>
      <c r="G493" s="19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17"/>
    </row>
    <row r="494" spans="1:19" ht="12.75">
      <c r="A494" s="20"/>
      <c r="B494" s="20"/>
      <c r="C494" s="20"/>
      <c r="D494" s="19"/>
      <c r="E494" s="19"/>
      <c r="F494" s="19"/>
      <c r="G494" s="19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17"/>
    </row>
    <row r="495" spans="1:19" ht="12.75">
      <c r="A495" s="20"/>
      <c r="B495" s="20"/>
      <c r="C495" s="20"/>
      <c r="D495" s="19"/>
      <c r="E495" s="19"/>
      <c r="F495" s="19"/>
      <c r="G495" s="19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17"/>
    </row>
    <row r="496" spans="1:19" ht="12.75">
      <c r="A496" s="20"/>
      <c r="B496" s="20"/>
      <c r="C496" s="20"/>
      <c r="D496" s="19"/>
      <c r="E496" s="19"/>
      <c r="F496" s="19"/>
      <c r="G496" s="19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17"/>
    </row>
    <row r="497" spans="1:19" ht="12.75">
      <c r="A497" s="20"/>
      <c r="B497" s="20"/>
      <c r="C497" s="20"/>
      <c r="D497" s="19"/>
      <c r="E497" s="19"/>
      <c r="F497" s="19"/>
      <c r="G497" s="19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17"/>
    </row>
    <row r="498" spans="1:19" ht="12.75">
      <c r="A498" s="20"/>
      <c r="B498" s="20"/>
      <c r="C498" s="20"/>
      <c r="D498" s="19"/>
      <c r="E498" s="19"/>
      <c r="F498" s="19"/>
      <c r="G498" s="19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17"/>
    </row>
    <row r="499" spans="1:19" ht="12.75">
      <c r="A499" s="20"/>
      <c r="B499" s="20"/>
      <c r="C499" s="20"/>
      <c r="D499" s="19"/>
      <c r="E499" s="19"/>
      <c r="F499" s="19"/>
      <c r="G499" s="19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17"/>
    </row>
    <row r="500" spans="1:19" ht="12.75">
      <c r="A500" s="20"/>
      <c r="B500" s="20"/>
      <c r="C500" s="20"/>
      <c r="D500" s="19"/>
      <c r="E500" s="19"/>
      <c r="F500" s="19"/>
      <c r="G500" s="19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17"/>
    </row>
    <row r="501" spans="1:19" ht="12.75">
      <c r="A501" s="20"/>
      <c r="B501" s="20"/>
      <c r="C501" s="20"/>
      <c r="D501" s="19"/>
      <c r="E501" s="19"/>
      <c r="F501" s="19"/>
      <c r="G501" s="19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17"/>
    </row>
    <row r="502" spans="1:19" ht="12.75">
      <c r="A502" s="20"/>
      <c r="B502" s="20"/>
      <c r="C502" s="20"/>
      <c r="D502" s="19"/>
      <c r="E502" s="19"/>
      <c r="F502" s="19"/>
      <c r="G502" s="19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17"/>
    </row>
    <row r="503" spans="1:19" ht="12.75">
      <c r="A503" s="20"/>
      <c r="B503" s="20"/>
      <c r="C503" s="20"/>
      <c r="D503" s="19"/>
      <c r="E503" s="19"/>
      <c r="F503" s="19"/>
      <c r="G503" s="19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17"/>
    </row>
    <row r="504" spans="1:19" ht="12.75">
      <c r="A504" s="20"/>
      <c r="B504" s="20"/>
      <c r="C504" s="20"/>
      <c r="D504" s="19"/>
      <c r="E504" s="19"/>
      <c r="F504" s="19"/>
      <c r="G504" s="19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17"/>
    </row>
    <row r="505" spans="1:19" ht="12.75">
      <c r="A505" s="20"/>
      <c r="B505" s="20"/>
      <c r="C505" s="20"/>
      <c r="D505" s="19"/>
      <c r="E505" s="19"/>
      <c r="F505" s="19"/>
      <c r="G505" s="19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17"/>
    </row>
    <row r="506" spans="1:19" ht="12.75">
      <c r="A506" s="20"/>
      <c r="B506" s="20"/>
      <c r="C506" s="20"/>
      <c r="D506" s="19"/>
      <c r="E506" s="19"/>
      <c r="F506" s="19"/>
      <c r="G506" s="19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17"/>
    </row>
    <row r="507" spans="1:19" ht="12.75">
      <c r="A507" s="20"/>
      <c r="B507" s="20"/>
      <c r="C507" s="20"/>
      <c r="D507" s="19"/>
      <c r="E507" s="19"/>
      <c r="F507" s="19"/>
      <c r="G507" s="19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17"/>
    </row>
    <row r="508" spans="1:19" ht="12.75">
      <c r="A508" s="20"/>
      <c r="B508" s="20"/>
      <c r="C508" s="20"/>
      <c r="D508" s="19"/>
      <c r="E508" s="19"/>
      <c r="F508" s="19"/>
      <c r="G508" s="19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17"/>
    </row>
    <row r="509" spans="1:19" ht="12.75">
      <c r="A509" s="20"/>
      <c r="B509" s="20"/>
      <c r="C509" s="20"/>
      <c r="D509" s="19"/>
      <c r="E509" s="19"/>
      <c r="F509" s="19"/>
      <c r="G509" s="19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17"/>
    </row>
    <row r="510" spans="1:19" ht="12.75">
      <c r="A510" s="20"/>
      <c r="B510" s="20"/>
      <c r="C510" s="20"/>
      <c r="D510" s="19"/>
      <c r="E510" s="19"/>
      <c r="F510" s="19"/>
      <c r="G510" s="19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17"/>
    </row>
    <row r="511" spans="1:19" ht="12.75">
      <c r="A511" s="20"/>
      <c r="B511" s="20"/>
      <c r="C511" s="20"/>
      <c r="D511" s="19"/>
      <c r="E511" s="19"/>
      <c r="F511" s="19"/>
      <c r="G511" s="19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17"/>
    </row>
    <row r="512" spans="1:19" ht="12.75">
      <c r="A512" s="20"/>
      <c r="B512" s="20"/>
      <c r="C512" s="20"/>
      <c r="D512" s="19"/>
      <c r="E512" s="19"/>
      <c r="F512" s="19"/>
      <c r="G512" s="19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17"/>
    </row>
    <row r="513" spans="1:19" ht="12.75">
      <c r="A513" s="20"/>
      <c r="B513" s="20"/>
      <c r="C513" s="20"/>
      <c r="D513" s="19"/>
      <c r="E513" s="19"/>
      <c r="F513" s="19"/>
      <c r="G513" s="19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17"/>
    </row>
    <row r="514" spans="1:19" ht="12.75">
      <c r="A514" s="20"/>
      <c r="B514" s="20"/>
      <c r="C514" s="20"/>
      <c r="D514" s="19"/>
      <c r="E514" s="19"/>
      <c r="F514" s="19"/>
      <c r="G514" s="19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17"/>
    </row>
    <row r="515" spans="1:19" ht="12.75">
      <c r="A515" s="20"/>
      <c r="B515" s="20"/>
      <c r="C515" s="20"/>
      <c r="D515" s="19"/>
      <c r="E515" s="19"/>
      <c r="F515" s="19"/>
      <c r="G515" s="19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17"/>
    </row>
    <row r="516" spans="1:19" ht="12.75">
      <c r="A516" s="20"/>
      <c r="B516" s="20"/>
      <c r="C516" s="20"/>
      <c r="D516" s="19"/>
      <c r="E516" s="19"/>
      <c r="F516" s="19"/>
      <c r="G516" s="19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17"/>
    </row>
    <row r="517" spans="1:19" ht="12.75">
      <c r="A517" s="20"/>
      <c r="B517" s="20"/>
      <c r="C517" s="20"/>
      <c r="D517" s="19"/>
      <c r="E517" s="19"/>
      <c r="F517" s="19"/>
      <c r="G517" s="19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17"/>
    </row>
    <row r="518" spans="1:19" ht="12.75">
      <c r="A518" s="20"/>
      <c r="B518" s="20"/>
      <c r="C518" s="20"/>
      <c r="D518" s="19"/>
      <c r="E518" s="19"/>
      <c r="F518" s="19"/>
      <c r="G518" s="19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17"/>
    </row>
    <row r="519" spans="1:19" ht="12.75">
      <c r="A519" s="20"/>
      <c r="B519" s="20"/>
      <c r="C519" s="20"/>
      <c r="D519" s="19"/>
      <c r="E519" s="19"/>
      <c r="F519" s="19"/>
      <c r="G519" s="19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17"/>
    </row>
    <row r="520" spans="1:19" ht="12.75">
      <c r="A520" s="20"/>
      <c r="B520" s="20"/>
      <c r="C520" s="20"/>
      <c r="D520" s="19"/>
      <c r="E520" s="19"/>
      <c r="F520" s="19"/>
      <c r="G520" s="19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17"/>
    </row>
    <row r="521" spans="1:19" ht="12.75">
      <c r="A521" s="20"/>
      <c r="B521" s="20"/>
      <c r="C521" s="20"/>
      <c r="D521" s="19"/>
      <c r="E521" s="19"/>
      <c r="F521" s="19"/>
      <c r="G521" s="19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17"/>
    </row>
    <row r="522" spans="1:19" ht="12.75">
      <c r="A522" s="20"/>
      <c r="B522" s="20"/>
      <c r="C522" s="20"/>
      <c r="D522" s="19"/>
      <c r="E522" s="19"/>
      <c r="F522" s="19"/>
      <c r="G522" s="19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17"/>
    </row>
    <row r="523" spans="1:19" ht="12.75">
      <c r="A523" s="20"/>
      <c r="B523" s="20"/>
      <c r="C523" s="20"/>
      <c r="D523" s="19"/>
      <c r="E523" s="19"/>
      <c r="F523" s="19"/>
      <c r="G523" s="19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17"/>
    </row>
    <row r="524" spans="1:19" ht="12.75">
      <c r="A524" s="20"/>
      <c r="B524" s="20"/>
      <c r="C524" s="20"/>
      <c r="D524" s="19"/>
      <c r="E524" s="19"/>
      <c r="F524" s="19"/>
      <c r="G524" s="19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17"/>
    </row>
    <row r="525" spans="1:19" ht="12.75">
      <c r="A525" s="20"/>
      <c r="B525" s="20"/>
      <c r="C525" s="20"/>
      <c r="D525" s="19"/>
      <c r="E525" s="19"/>
      <c r="F525" s="19"/>
      <c r="G525" s="19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17"/>
    </row>
    <row r="526" spans="1:19" ht="12.75">
      <c r="A526" s="20"/>
      <c r="B526" s="20"/>
      <c r="C526" s="20"/>
      <c r="D526" s="19"/>
      <c r="E526" s="19"/>
      <c r="F526" s="19"/>
      <c r="G526" s="19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17"/>
    </row>
    <row r="527" spans="1:19" ht="12.75">
      <c r="A527" s="20"/>
      <c r="B527" s="20"/>
      <c r="C527" s="20"/>
      <c r="D527" s="19"/>
      <c r="E527" s="19"/>
      <c r="F527" s="19"/>
      <c r="G527" s="19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17"/>
    </row>
    <row r="528" spans="1:19" ht="12.75">
      <c r="A528" s="20"/>
      <c r="B528" s="20"/>
      <c r="C528" s="20"/>
      <c r="D528" s="19"/>
      <c r="E528" s="19"/>
      <c r="F528" s="19"/>
      <c r="G528" s="19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17"/>
    </row>
    <row r="529" spans="1:19" ht="12.75">
      <c r="A529" s="20"/>
      <c r="B529" s="20"/>
      <c r="C529" s="20"/>
      <c r="D529" s="19"/>
      <c r="E529" s="19"/>
      <c r="F529" s="19"/>
      <c r="G529" s="19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17"/>
    </row>
    <row r="530" spans="1:19" ht="12.75">
      <c r="A530" s="20"/>
      <c r="B530" s="20"/>
      <c r="C530" s="20"/>
      <c r="D530" s="19"/>
      <c r="E530" s="19"/>
      <c r="F530" s="19"/>
      <c r="G530" s="19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17"/>
    </row>
    <row r="531" spans="1:19" ht="12.75">
      <c r="A531" s="20"/>
      <c r="B531" s="20"/>
      <c r="C531" s="20"/>
      <c r="D531" s="19"/>
      <c r="E531" s="19"/>
      <c r="F531" s="19"/>
      <c r="G531" s="19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17"/>
    </row>
    <row r="532" spans="1:19" ht="12.75">
      <c r="A532" s="20"/>
      <c r="B532" s="20"/>
      <c r="C532" s="20"/>
      <c r="D532" s="19"/>
      <c r="E532" s="19"/>
      <c r="F532" s="19"/>
      <c r="G532" s="19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17"/>
    </row>
    <row r="533" spans="1:19" ht="12.75">
      <c r="A533" s="20"/>
      <c r="B533" s="20"/>
      <c r="C533" s="20"/>
      <c r="D533" s="19"/>
      <c r="E533" s="19"/>
      <c r="F533" s="19"/>
      <c r="G533" s="19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17"/>
    </row>
    <row r="534" spans="1:19" ht="12.75">
      <c r="A534" s="20"/>
      <c r="B534" s="20"/>
      <c r="C534" s="20"/>
      <c r="D534" s="19"/>
      <c r="E534" s="19"/>
      <c r="F534" s="19"/>
      <c r="G534" s="19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17"/>
    </row>
    <row r="535" spans="1:19" ht="12.75">
      <c r="A535" s="20"/>
      <c r="B535" s="20"/>
      <c r="C535" s="20"/>
      <c r="D535" s="19"/>
      <c r="E535" s="19"/>
      <c r="F535" s="19"/>
      <c r="G535" s="19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17"/>
    </row>
    <row r="536" spans="1:19" ht="12.75">
      <c r="A536" s="20"/>
      <c r="B536" s="20"/>
      <c r="C536" s="20"/>
      <c r="D536" s="19"/>
      <c r="E536" s="19"/>
      <c r="F536" s="19"/>
      <c r="G536" s="19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17"/>
    </row>
    <row r="537" spans="1:19" ht="12.75">
      <c r="A537" s="20"/>
      <c r="B537" s="20"/>
      <c r="C537" s="20"/>
      <c r="D537" s="19"/>
      <c r="E537" s="19"/>
      <c r="F537" s="19"/>
      <c r="G537" s="19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17"/>
    </row>
    <row r="538" spans="1:19" ht="12.75">
      <c r="A538" s="20"/>
      <c r="B538" s="20"/>
      <c r="C538" s="20"/>
      <c r="D538" s="19"/>
      <c r="E538" s="19"/>
      <c r="F538" s="19"/>
      <c r="G538" s="19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17"/>
    </row>
    <row r="539" spans="1:19" ht="12.75">
      <c r="A539" s="20"/>
      <c r="B539" s="20"/>
      <c r="C539" s="20"/>
      <c r="D539" s="19"/>
      <c r="E539" s="19"/>
      <c r="F539" s="19"/>
      <c r="G539" s="19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17"/>
    </row>
    <row r="540" spans="1:19" ht="12.75">
      <c r="A540" s="20"/>
      <c r="B540" s="20"/>
      <c r="C540" s="20"/>
      <c r="D540" s="19"/>
      <c r="E540" s="19"/>
      <c r="F540" s="19"/>
      <c r="G540" s="19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17"/>
    </row>
    <row r="541" spans="1:19" ht="12.75">
      <c r="A541" s="20"/>
      <c r="B541" s="20"/>
      <c r="C541" s="20"/>
      <c r="D541" s="19"/>
      <c r="E541" s="19"/>
      <c r="F541" s="19"/>
      <c r="G541" s="19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17"/>
    </row>
    <row r="542" spans="1:19" ht="12.75">
      <c r="A542" s="20"/>
      <c r="B542" s="20"/>
      <c r="C542" s="20"/>
      <c r="D542" s="19"/>
      <c r="E542" s="19"/>
      <c r="F542" s="19"/>
      <c r="G542" s="19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17"/>
    </row>
    <row r="543" spans="1:19" ht="12.75">
      <c r="A543" s="20"/>
      <c r="B543" s="20"/>
      <c r="C543" s="20"/>
      <c r="D543" s="19"/>
      <c r="E543" s="19"/>
      <c r="F543" s="19"/>
      <c r="G543" s="19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17"/>
    </row>
    <row r="544" spans="1:19" ht="12.75">
      <c r="A544" s="20"/>
      <c r="B544" s="20"/>
      <c r="C544" s="20"/>
      <c r="D544" s="19"/>
      <c r="E544" s="19"/>
      <c r="F544" s="19"/>
      <c r="G544" s="19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17"/>
    </row>
    <row r="545" spans="1:19" ht="12.75">
      <c r="A545" s="20"/>
      <c r="B545" s="20"/>
      <c r="C545" s="20"/>
      <c r="D545" s="19"/>
      <c r="E545" s="19"/>
      <c r="F545" s="19"/>
      <c r="G545" s="19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17"/>
    </row>
    <row r="546" spans="1:19" ht="12.75">
      <c r="A546" s="20"/>
      <c r="B546" s="20"/>
      <c r="C546" s="20"/>
      <c r="D546" s="19"/>
      <c r="E546" s="19"/>
      <c r="F546" s="19"/>
      <c r="G546" s="19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17"/>
    </row>
    <row r="547" spans="1:19" ht="12.75">
      <c r="A547" s="20"/>
      <c r="B547" s="20"/>
      <c r="C547" s="20"/>
      <c r="D547" s="19"/>
      <c r="E547" s="19"/>
      <c r="F547" s="19"/>
      <c r="G547" s="19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17"/>
    </row>
    <row r="548" spans="1:19" ht="12.75">
      <c r="A548" s="20"/>
      <c r="B548" s="20"/>
      <c r="C548" s="20"/>
      <c r="D548" s="19"/>
      <c r="E548" s="19"/>
      <c r="F548" s="19"/>
      <c r="G548" s="19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17"/>
    </row>
    <row r="549" spans="1:19" ht="12.75">
      <c r="A549" s="20"/>
      <c r="B549" s="20"/>
      <c r="C549" s="20"/>
      <c r="D549" s="19"/>
      <c r="E549" s="19"/>
      <c r="F549" s="19"/>
      <c r="G549" s="19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17"/>
    </row>
    <row r="550" spans="1:19" ht="12.75">
      <c r="A550" s="20"/>
      <c r="B550" s="20"/>
      <c r="C550" s="20"/>
      <c r="D550" s="19"/>
      <c r="E550" s="19"/>
      <c r="F550" s="19"/>
      <c r="G550" s="19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17"/>
    </row>
    <row r="551" spans="1:19" ht="12.75">
      <c r="A551" s="20"/>
      <c r="B551" s="20"/>
      <c r="C551" s="20"/>
      <c r="D551" s="19"/>
      <c r="E551" s="19"/>
      <c r="F551" s="19"/>
      <c r="G551" s="19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17"/>
    </row>
    <row r="552" spans="1:19" ht="12.75">
      <c r="A552" s="20"/>
      <c r="B552" s="20"/>
      <c r="C552" s="20"/>
      <c r="D552" s="19"/>
      <c r="E552" s="19"/>
      <c r="F552" s="19"/>
      <c r="G552" s="19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17"/>
    </row>
    <row r="553" spans="1:19" ht="12.75">
      <c r="A553" s="20"/>
      <c r="B553" s="20"/>
      <c r="C553" s="20"/>
      <c r="D553" s="19"/>
      <c r="E553" s="19"/>
      <c r="F553" s="19"/>
      <c r="G553" s="19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17"/>
    </row>
    <row r="554" spans="1:19" ht="12.75">
      <c r="A554" s="20"/>
      <c r="B554" s="20"/>
      <c r="C554" s="20"/>
      <c r="D554" s="19"/>
      <c r="E554" s="19"/>
      <c r="F554" s="19"/>
      <c r="G554" s="19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17"/>
    </row>
    <row r="555" spans="1:19" ht="12.75">
      <c r="A555" s="20"/>
      <c r="B555" s="20"/>
      <c r="C555" s="20"/>
      <c r="D555" s="19"/>
      <c r="E555" s="19"/>
      <c r="F555" s="19"/>
      <c r="G555" s="19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17"/>
    </row>
    <row r="556" spans="1:19" ht="12.75">
      <c r="A556" s="20"/>
      <c r="B556" s="20"/>
      <c r="C556" s="20"/>
      <c r="D556" s="19"/>
      <c r="E556" s="19"/>
      <c r="F556" s="19"/>
      <c r="G556" s="19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17"/>
    </row>
    <row r="557" spans="1:19" ht="12.75">
      <c r="A557" s="20"/>
      <c r="B557" s="20"/>
      <c r="C557" s="20"/>
      <c r="D557" s="19"/>
      <c r="E557" s="19"/>
      <c r="F557" s="19"/>
      <c r="G557" s="19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17"/>
    </row>
    <row r="558" spans="1:19" ht="12.75">
      <c r="A558" s="20"/>
      <c r="B558" s="20"/>
      <c r="C558" s="20"/>
      <c r="D558" s="19"/>
      <c r="E558" s="19"/>
      <c r="F558" s="19"/>
      <c r="G558" s="19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17"/>
    </row>
    <row r="559" spans="1:19" ht="12.75">
      <c r="A559" s="20"/>
      <c r="B559" s="20"/>
      <c r="C559" s="20"/>
      <c r="D559" s="19"/>
      <c r="E559" s="19"/>
      <c r="F559" s="19"/>
      <c r="G559" s="19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17"/>
    </row>
    <row r="560" spans="1:19" ht="12.75">
      <c r="A560" s="20"/>
      <c r="B560" s="20"/>
      <c r="C560" s="20"/>
      <c r="D560" s="19"/>
      <c r="E560" s="19"/>
      <c r="F560" s="19"/>
      <c r="G560" s="19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17"/>
    </row>
    <row r="561" spans="1:19" ht="12.75">
      <c r="A561" s="20"/>
      <c r="B561" s="20"/>
      <c r="C561" s="20"/>
      <c r="D561" s="19"/>
      <c r="E561" s="19"/>
      <c r="F561" s="19"/>
      <c r="G561" s="19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17"/>
    </row>
    <row r="562" spans="1:19" ht="12.75">
      <c r="A562" s="20"/>
      <c r="B562" s="20"/>
      <c r="C562" s="20"/>
      <c r="D562" s="19"/>
      <c r="E562" s="19"/>
      <c r="F562" s="19"/>
      <c r="G562" s="19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17"/>
    </row>
    <row r="563" spans="1:19" ht="12.75">
      <c r="A563" s="20"/>
      <c r="B563" s="20"/>
      <c r="C563" s="20"/>
      <c r="D563" s="19"/>
      <c r="E563" s="19"/>
      <c r="F563" s="19"/>
      <c r="G563" s="19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17"/>
    </row>
    <row r="564" spans="1:19" ht="12.75">
      <c r="A564" s="20"/>
      <c r="B564" s="20"/>
      <c r="C564" s="20"/>
      <c r="D564" s="19"/>
      <c r="E564" s="19"/>
      <c r="F564" s="19"/>
      <c r="G564" s="19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17"/>
    </row>
    <row r="565" spans="1:19" ht="12.75">
      <c r="A565" s="20"/>
      <c r="B565" s="20"/>
      <c r="C565" s="20"/>
      <c r="D565" s="19"/>
      <c r="E565" s="19"/>
      <c r="F565" s="19"/>
      <c r="G565" s="19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17"/>
    </row>
    <row r="566" spans="1:19" ht="12.75">
      <c r="A566" s="20"/>
      <c r="B566" s="20"/>
      <c r="C566" s="20"/>
      <c r="D566" s="19"/>
      <c r="E566" s="19"/>
      <c r="F566" s="19"/>
      <c r="G566" s="19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17"/>
    </row>
    <row r="567" spans="1:19" ht="12.75">
      <c r="A567" s="20"/>
      <c r="B567" s="20"/>
      <c r="C567" s="20"/>
      <c r="D567" s="19"/>
      <c r="E567" s="19"/>
      <c r="F567" s="19"/>
      <c r="G567" s="19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17"/>
    </row>
    <row r="568" spans="1:19" ht="12.75">
      <c r="A568" s="20"/>
      <c r="B568" s="20"/>
      <c r="C568" s="20"/>
      <c r="D568" s="19"/>
      <c r="E568" s="19"/>
      <c r="F568" s="19"/>
      <c r="G568" s="19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17"/>
    </row>
    <row r="569" spans="1:19" ht="12.75">
      <c r="A569" s="20"/>
      <c r="B569" s="20"/>
      <c r="C569" s="20"/>
      <c r="D569" s="19"/>
      <c r="E569" s="19"/>
      <c r="F569" s="19"/>
      <c r="G569" s="19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17"/>
    </row>
    <row r="570" spans="1:19" ht="12.75">
      <c r="A570" s="20"/>
      <c r="B570" s="20"/>
      <c r="C570" s="20"/>
      <c r="D570" s="19"/>
      <c r="E570" s="19"/>
      <c r="F570" s="19"/>
      <c r="G570" s="19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17"/>
    </row>
    <row r="571" spans="1:19" ht="12.75">
      <c r="A571" s="20"/>
      <c r="B571" s="20"/>
      <c r="C571" s="20"/>
      <c r="D571" s="19"/>
      <c r="E571" s="19"/>
      <c r="F571" s="19"/>
      <c r="G571" s="19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17"/>
    </row>
    <row r="572" spans="1:19" ht="12.75">
      <c r="A572" s="20"/>
      <c r="B572" s="20"/>
      <c r="C572" s="20"/>
      <c r="D572" s="19"/>
      <c r="E572" s="19"/>
      <c r="F572" s="19"/>
      <c r="G572" s="19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17"/>
    </row>
    <row r="573" spans="1:19" ht="12.75">
      <c r="A573" s="20"/>
      <c r="B573" s="20"/>
      <c r="C573" s="20"/>
      <c r="D573" s="19"/>
      <c r="E573" s="19"/>
      <c r="F573" s="19"/>
      <c r="G573" s="19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17"/>
    </row>
    <row r="574" spans="1:19" ht="12.75">
      <c r="A574" s="20"/>
      <c r="B574" s="20"/>
      <c r="C574" s="20"/>
      <c r="D574" s="19"/>
      <c r="E574" s="19"/>
      <c r="F574" s="19"/>
      <c r="G574" s="19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17"/>
    </row>
    <row r="575" spans="1:19" ht="12.75">
      <c r="A575" s="20"/>
      <c r="B575" s="20"/>
      <c r="C575" s="20"/>
      <c r="D575" s="19"/>
      <c r="E575" s="19"/>
      <c r="F575" s="19"/>
      <c r="G575" s="19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17"/>
    </row>
    <row r="576" spans="1:19" ht="12.75">
      <c r="A576" s="20"/>
      <c r="B576" s="20"/>
      <c r="C576" s="20"/>
      <c r="D576" s="19"/>
      <c r="E576" s="19"/>
      <c r="F576" s="19"/>
      <c r="G576" s="19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17"/>
    </row>
    <row r="577" spans="1:19" ht="12.75">
      <c r="A577" s="20"/>
      <c r="B577" s="20"/>
      <c r="C577" s="20"/>
      <c r="D577" s="19"/>
      <c r="E577" s="19"/>
      <c r="F577" s="19"/>
      <c r="G577" s="19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17"/>
    </row>
    <row r="578" spans="1:19" ht="12.75">
      <c r="A578" s="20"/>
      <c r="B578" s="20"/>
      <c r="C578" s="20"/>
      <c r="D578" s="19"/>
      <c r="E578" s="19"/>
      <c r="F578" s="19"/>
      <c r="G578" s="19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17"/>
    </row>
    <row r="579" spans="1:19" ht="12.75">
      <c r="A579" s="20"/>
      <c r="B579" s="20"/>
      <c r="C579" s="20"/>
      <c r="D579" s="19"/>
      <c r="E579" s="19"/>
      <c r="F579" s="19"/>
      <c r="G579" s="19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17"/>
    </row>
    <row r="580" spans="1:19" ht="12.75">
      <c r="A580" s="20"/>
      <c r="B580" s="20"/>
      <c r="C580" s="20"/>
      <c r="D580" s="19"/>
      <c r="E580" s="19"/>
      <c r="F580" s="19"/>
      <c r="G580" s="19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17"/>
    </row>
    <row r="581" spans="1:19" ht="12.75">
      <c r="A581" s="20"/>
      <c r="B581" s="20"/>
      <c r="C581" s="20"/>
      <c r="D581" s="19"/>
      <c r="E581" s="19"/>
      <c r="F581" s="19"/>
      <c r="G581" s="19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17"/>
    </row>
    <row r="582" spans="1:19" ht="12.75">
      <c r="A582" s="20"/>
      <c r="B582" s="20"/>
      <c r="C582" s="20"/>
      <c r="D582" s="19"/>
      <c r="E582" s="19"/>
      <c r="F582" s="19"/>
      <c r="G582" s="19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17"/>
    </row>
    <row r="583" spans="1:19" ht="12.75">
      <c r="A583" s="20"/>
      <c r="B583" s="20"/>
      <c r="C583" s="20"/>
      <c r="D583" s="19"/>
      <c r="E583" s="19"/>
      <c r="F583" s="19"/>
      <c r="G583" s="19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17"/>
    </row>
    <row r="584" spans="1:19" ht="12.75">
      <c r="A584" s="20"/>
      <c r="B584" s="20"/>
      <c r="C584" s="20"/>
      <c r="D584" s="19"/>
      <c r="E584" s="19"/>
      <c r="F584" s="19"/>
      <c r="G584" s="19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17"/>
    </row>
    <row r="585" spans="1:19" ht="12.75">
      <c r="A585" s="20"/>
      <c r="B585" s="20"/>
      <c r="C585" s="20"/>
      <c r="D585" s="19"/>
      <c r="E585" s="19"/>
      <c r="F585" s="19"/>
      <c r="G585" s="19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17"/>
    </row>
    <row r="586" spans="1:19" ht="12.75">
      <c r="A586" s="20"/>
      <c r="B586" s="20"/>
      <c r="C586" s="20"/>
      <c r="D586" s="19"/>
      <c r="E586" s="19"/>
      <c r="F586" s="19"/>
      <c r="G586" s="19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17"/>
    </row>
    <row r="587" spans="1:19" ht="12.75">
      <c r="A587" s="20"/>
      <c r="B587" s="20"/>
      <c r="C587" s="20"/>
      <c r="D587" s="19"/>
      <c r="E587" s="19"/>
      <c r="F587" s="19"/>
      <c r="G587" s="19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17"/>
    </row>
    <row r="588" spans="1:19" ht="12.75">
      <c r="A588" s="20"/>
      <c r="B588" s="20"/>
      <c r="C588" s="20"/>
      <c r="D588" s="19"/>
      <c r="E588" s="19"/>
      <c r="F588" s="19"/>
      <c r="G588" s="19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17"/>
    </row>
    <row r="589" spans="1:19" ht="12.75">
      <c r="A589" s="20"/>
      <c r="B589" s="20"/>
      <c r="C589" s="20"/>
      <c r="D589" s="19"/>
      <c r="E589" s="19"/>
      <c r="F589" s="19"/>
      <c r="G589" s="19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17"/>
    </row>
    <row r="590" spans="1:19" ht="12.75">
      <c r="A590" s="20"/>
      <c r="B590" s="20"/>
      <c r="C590" s="20"/>
      <c r="D590" s="19"/>
      <c r="E590" s="19"/>
      <c r="F590" s="19"/>
      <c r="G590" s="19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17"/>
    </row>
    <row r="591" spans="1:19" ht="12.75">
      <c r="A591" s="20"/>
      <c r="B591" s="20"/>
      <c r="C591" s="20"/>
      <c r="D591" s="19"/>
      <c r="E591" s="19"/>
      <c r="F591" s="19"/>
      <c r="G591" s="19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17"/>
    </row>
    <row r="592" spans="1:19" ht="12.75">
      <c r="A592" s="20"/>
      <c r="B592" s="20"/>
      <c r="C592" s="20"/>
      <c r="D592" s="19"/>
      <c r="E592" s="19"/>
      <c r="F592" s="19"/>
      <c r="G592" s="19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17"/>
    </row>
    <row r="593" spans="1:19" ht="12.75">
      <c r="A593" s="20"/>
      <c r="B593" s="20"/>
      <c r="C593" s="20"/>
      <c r="D593" s="19"/>
      <c r="E593" s="19"/>
      <c r="F593" s="19"/>
      <c r="G593" s="19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17"/>
    </row>
    <row r="594" spans="1:19" ht="12.75">
      <c r="A594" s="20"/>
      <c r="B594" s="20"/>
      <c r="C594" s="20"/>
      <c r="D594" s="19"/>
      <c r="E594" s="19"/>
      <c r="F594" s="19"/>
      <c r="G594" s="19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17"/>
    </row>
    <row r="595" spans="1:19" ht="12.75">
      <c r="A595" s="20"/>
      <c r="B595" s="20"/>
      <c r="C595" s="20"/>
      <c r="D595" s="19"/>
      <c r="E595" s="19"/>
      <c r="F595" s="19"/>
      <c r="G595" s="19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17"/>
    </row>
    <row r="596" spans="1:19" ht="12.75">
      <c r="A596" s="20"/>
      <c r="B596" s="20"/>
      <c r="C596" s="20"/>
      <c r="D596" s="19"/>
      <c r="E596" s="19"/>
      <c r="F596" s="19"/>
      <c r="G596" s="19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17"/>
    </row>
    <row r="597" spans="1:19" ht="12.75">
      <c r="A597" s="20"/>
      <c r="B597" s="20"/>
      <c r="C597" s="20"/>
      <c r="D597" s="19"/>
      <c r="E597" s="19"/>
      <c r="F597" s="19"/>
      <c r="G597" s="19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17"/>
    </row>
    <row r="598" spans="1:19" ht="12.75">
      <c r="A598" s="20"/>
      <c r="B598" s="20"/>
      <c r="C598" s="20"/>
      <c r="D598" s="19"/>
      <c r="E598" s="19"/>
      <c r="F598" s="19"/>
      <c r="G598" s="19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17"/>
    </row>
    <row r="599" spans="1:19" ht="12.75">
      <c r="A599" s="20"/>
      <c r="B599" s="20"/>
      <c r="C599" s="20"/>
      <c r="D599" s="19"/>
      <c r="E599" s="19"/>
      <c r="F599" s="19"/>
      <c r="G599" s="19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17"/>
    </row>
    <row r="600" spans="1:19" ht="12.75">
      <c r="A600" s="20"/>
      <c r="B600" s="20"/>
      <c r="C600" s="20"/>
      <c r="D600" s="19"/>
      <c r="E600" s="19"/>
      <c r="F600" s="19"/>
      <c r="G600" s="19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17"/>
    </row>
    <row r="601" spans="1:19" ht="12.75">
      <c r="A601" s="20"/>
      <c r="B601" s="20"/>
      <c r="C601" s="20"/>
      <c r="D601" s="19"/>
      <c r="E601" s="19"/>
      <c r="F601" s="19"/>
      <c r="G601" s="19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17"/>
    </row>
    <row r="602" spans="1:19" ht="12.75">
      <c r="A602" s="20"/>
      <c r="B602" s="20"/>
      <c r="C602" s="20"/>
      <c r="D602" s="19"/>
      <c r="E602" s="19"/>
      <c r="F602" s="19"/>
      <c r="G602" s="19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17"/>
    </row>
    <row r="603" spans="1:19" ht="12.75">
      <c r="A603" s="20"/>
      <c r="B603" s="20"/>
      <c r="C603" s="20"/>
      <c r="D603" s="19"/>
      <c r="E603" s="19"/>
      <c r="F603" s="19"/>
      <c r="G603" s="19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17"/>
    </row>
    <row r="604" spans="1:19" ht="12.75">
      <c r="A604" s="20"/>
      <c r="B604" s="20"/>
      <c r="C604" s="20"/>
      <c r="D604" s="19"/>
      <c r="E604" s="19"/>
      <c r="F604" s="19"/>
      <c r="G604" s="19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17"/>
    </row>
    <row r="605" spans="1:19" ht="12.75">
      <c r="A605" s="20"/>
      <c r="B605" s="20"/>
      <c r="C605" s="20"/>
      <c r="D605" s="19"/>
      <c r="E605" s="19"/>
      <c r="F605" s="19"/>
      <c r="G605" s="19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17"/>
    </row>
    <row r="606" spans="1:19" ht="12.75">
      <c r="A606" s="20"/>
      <c r="B606" s="20"/>
      <c r="C606" s="20"/>
      <c r="D606" s="19"/>
      <c r="E606" s="19"/>
      <c r="F606" s="19"/>
      <c r="G606" s="19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17"/>
    </row>
    <row r="607" spans="1:19" ht="12.75">
      <c r="A607" s="20"/>
      <c r="B607" s="20"/>
      <c r="C607" s="20"/>
      <c r="D607" s="19"/>
      <c r="E607" s="19"/>
      <c r="F607" s="19"/>
      <c r="G607" s="19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17"/>
    </row>
    <row r="608" spans="1:19" ht="12.75">
      <c r="A608" s="20"/>
      <c r="B608" s="20"/>
      <c r="C608" s="20"/>
      <c r="D608" s="19"/>
      <c r="E608" s="19"/>
      <c r="F608" s="19"/>
      <c r="G608" s="19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17"/>
    </row>
    <row r="609" spans="1:19" ht="12.75">
      <c r="A609" s="20"/>
      <c r="B609" s="20"/>
      <c r="C609" s="20"/>
      <c r="D609" s="19"/>
      <c r="E609" s="19"/>
      <c r="F609" s="19"/>
      <c r="G609" s="19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17"/>
    </row>
    <row r="610" spans="1:19" ht="12.75">
      <c r="A610" s="20"/>
      <c r="B610" s="20"/>
      <c r="C610" s="20"/>
      <c r="D610" s="19"/>
      <c r="E610" s="19"/>
      <c r="F610" s="19"/>
      <c r="G610" s="19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17"/>
    </row>
    <row r="611" spans="1:19" ht="12.75">
      <c r="A611" s="20"/>
      <c r="B611" s="20"/>
      <c r="C611" s="20"/>
      <c r="D611" s="19"/>
      <c r="E611" s="19"/>
      <c r="F611" s="19"/>
      <c r="G611" s="19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17"/>
    </row>
    <row r="612" spans="1:19" ht="12.75">
      <c r="A612" s="20"/>
      <c r="B612" s="20"/>
      <c r="C612" s="20"/>
      <c r="D612" s="19"/>
      <c r="E612" s="19"/>
      <c r="F612" s="19"/>
      <c r="G612" s="19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17"/>
    </row>
    <row r="613" spans="1:19" ht="12.75">
      <c r="A613" s="20"/>
      <c r="B613" s="20"/>
      <c r="C613" s="20"/>
      <c r="D613" s="19"/>
      <c r="E613" s="19"/>
      <c r="F613" s="19"/>
      <c r="G613" s="19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17"/>
    </row>
    <row r="614" spans="1:19" ht="12.75">
      <c r="A614" s="20"/>
      <c r="B614" s="20"/>
      <c r="C614" s="20"/>
      <c r="D614" s="19"/>
      <c r="E614" s="19"/>
      <c r="F614" s="19"/>
      <c r="G614" s="19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17"/>
    </row>
    <row r="615" spans="1:19" ht="12.75">
      <c r="A615" s="20"/>
      <c r="B615" s="20"/>
      <c r="C615" s="20"/>
      <c r="D615" s="19"/>
      <c r="E615" s="19"/>
      <c r="F615" s="19"/>
      <c r="G615" s="19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17"/>
    </row>
    <row r="616" spans="1:19" ht="12.75">
      <c r="A616" s="20"/>
      <c r="B616" s="20"/>
      <c r="C616" s="20"/>
      <c r="D616" s="19"/>
      <c r="E616" s="19"/>
      <c r="F616" s="19"/>
      <c r="G616" s="19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17"/>
    </row>
    <row r="617" spans="1:19" ht="12.75">
      <c r="A617" s="20"/>
      <c r="B617" s="20"/>
      <c r="C617" s="20"/>
      <c r="D617" s="19"/>
      <c r="E617" s="19"/>
      <c r="F617" s="19"/>
      <c r="G617" s="19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17"/>
    </row>
    <row r="618" spans="1:19" ht="12.75">
      <c r="A618" s="20"/>
      <c r="B618" s="20"/>
      <c r="C618" s="20"/>
      <c r="D618" s="19"/>
      <c r="E618" s="19"/>
      <c r="F618" s="19"/>
      <c r="G618" s="19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17"/>
    </row>
    <row r="619" spans="1:19" ht="12.75">
      <c r="A619" s="20"/>
      <c r="B619" s="20"/>
      <c r="C619" s="20"/>
      <c r="D619" s="19"/>
      <c r="E619" s="19"/>
      <c r="F619" s="19"/>
      <c r="G619" s="19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17"/>
    </row>
    <row r="620" spans="1:19" ht="12.75">
      <c r="A620" s="20"/>
      <c r="B620" s="20"/>
      <c r="C620" s="20"/>
      <c r="D620" s="19"/>
      <c r="E620" s="19"/>
      <c r="F620" s="19"/>
      <c r="G620" s="19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17"/>
    </row>
    <row r="621" spans="1:19" ht="12.75">
      <c r="A621" s="20"/>
      <c r="B621" s="20"/>
      <c r="C621" s="20"/>
      <c r="D621" s="19"/>
      <c r="E621" s="19"/>
      <c r="F621" s="19"/>
      <c r="G621" s="19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17"/>
    </row>
    <row r="622" spans="1:19" ht="12.75">
      <c r="A622" s="20"/>
      <c r="B622" s="20"/>
      <c r="C622" s="20"/>
      <c r="D622" s="19"/>
      <c r="E622" s="19"/>
      <c r="F622" s="19"/>
      <c r="G622" s="19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17"/>
    </row>
    <row r="623" spans="1:19" ht="12.75">
      <c r="A623" s="20"/>
      <c r="B623" s="20"/>
      <c r="C623" s="20"/>
      <c r="D623" s="19"/>
      <c r="E623" s="19"/>
      <c r="F623" s="19"/>
      <c r="G623" s="19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17"/>
    </row>
    <row r="624" spans="1:19" ht="12.75">
      <c r="A624" s="20"/>
      <c r="B624" s="20"/>
      <c r="C624" s="20"/>
      <c r="D624" s="19"/>
      <c r="E624" s="19"/>
      <c r="F624" s="19"/>
      <c r="G624" s="19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17"/>
    </row>
    <row r="625" spans="1:19" ht="12.75">
      <c r="A625" s="20"/>
      <c r="B625" s="20"/>
      <c r="C625" s="20"/>
      <c r="D625" s="19"/>
      <c r="E625" s="19"/>
      <c r="F625" s="19"/>
      <c r="G625" s="19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17"/>
    </row>
    <row r="626" spans="1:19" ht="12.75">
      <c r="A626" s="20"/>
      <c r="B626" s="20"/>
      <c r="C626" s="20"/>
      <c r="D626" s="19"/>
      <c r="E626" s="19"/>
      <c r="F626" s="19"/>
      <c r="G626" s="19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17"/>
    </row>
    <row r="627" spans="1:19" ht="12.75">
      <c r="A627" s="20"/>
      <c r="B627" s="20"/>
      <c r="C627" s="20"/>
      <c r="D627" s="19"/>
      <c r="E627" s="19"/>
      <c r="F627" s="19"/>
      <c r="G627" s="19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17"/>
    </row>
    <row r="628" spans="1:19" ht="12.75">
      <c r="A628" s="20"/>
      <c r="B628" s="20"/>
      <c r="C628" s="20"/>
      <c r="D628" s="19"/>
      <c r="E628" s="19"/>
      <c r="F628" s="19"/>
      <c r="G628" s="19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17"/>
    </row>
    <row r="629" spans="1:19" ht="12.75">
      <c r="A629" s="20"/>
      <c r="B629" s="20"/>
      <c r="C629" s="20"/>
      <c r="D629" s="19"/>
      <c r="E629" s="19"/>
      <c r="F629" s="19"/>
      <c r="G629" s="19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17"/>
    </row>
    <row r="630" spans="1:19" ht="12.75">
      <c r="A630" s="20"/>
      <c r="B630" s="20"/>
      <c r="C630" s="20"/>
      <c r="D630" s="19"/>
      <c r="E630" s="19"/>
      <c r="F630" s="19"/>
      <c r="G630" s="19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17"/>
    </row>
    <row r="631" spans="1:19" ht="12.75">
      <c r="A631" s="20"/>
      <c r="B631" s="20"/>
      <c r="C631" s="20"/>
      <c r="D631" s="19"/>
      <c r="E631" s="19"/>
      <c r="F631" s="19"/>
      <c r="G631" s="19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17"/>
    </row>
    <row r="632" spans="1:19" ht="12.75">
      <c r="A632" s="20"/>
      <c r="B632" s="20"/>
      <c r="C632" s="20"/>
      <c r="D632" s="19"/>
      <c r="E632" s="19"/>
      <c r="F632" s="19"/>
      <c r="G632" s="19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17"/>
    </row>
    <row r="633" spans="1:19" ht="12.75">
      <c r="A633" s="20"/>
      <c r="B633" s="20"/>
      <c r="C633" s="20"/>
      <c r="D633" s="19"/>
      <c r="E633" s="19"/>
      <c r="F633" s="19"/>
      <c r="G633" s="19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17"/>
    </row>
    <row r="634" spans="1:19" ht="12.75">
      <c r="A634" s="20"/>
      <c r="B634" s="20"/>
      <c r="C634" s="20"/>
      <c r="D634" s="19"/>
      <c r="E634" s="19"/>
      <c r="F634" s="19"/>
      <c r="G634" s="19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17"/>
    </row>
    <row r="635" spans="1:19" ht="12.75">
      <c r="A635" s="20"/>
      <c r="B635" s="20"/>
      <c r="C635" s="20"/>
      <c r="D635" s="19"/>
      <c r="E635" s="19"/>
      <c r="F635" s="19"/>
      <c r="G635" s="19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17"/>
    </row>
    <row r="636" spans="1:19" ht="12.75">
      <c r="A636" s="20"/>
      <c r="B636" s="20"/>
      <c r="C636" s="20"/>
      <c r="D636" s="19"/>
      <c r="E636" s="19"/>
      <c r="F636" s="19"/>
      <c r="G636" s="19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17"/>
    </row>
    <row r="637" spans="1:19" ht="12.75">
      <c r="A637" s="20"/>
      <c r="B637" s="20"/>
      <c r="C637" s="20"/>
      <c r="D637" s="19"/>
      <c r="E637" s="19"/>
      <c r="F637" s="19"/>
      <c r="G637" s="19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17"/>
    </row>
    <row r="638" spans="1:19" ht="12.75">
      <c r="A638" s="20"/>
      <c r="B638" s="20"/>
      <c r="C638" s="20"/>
      <c r="D638" s="19"/>
      <c r="E638" s="19"/>
      <c r="F638" s="19"/>
      <c r="G638" s="19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17"/>
    </row>
    <row r="639" spans="1:19" ht="12.75">
      <c r="A639" s="20"/>
      <c r="B639" s="20"/>
      <c r="C639" s="20"/>
      <c r="D639" s="19"/>
      <c r="E639" s="19"/>
      <c r="F639" s="19"/>
      <c r="G639" s="19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17"/>
    </row>
    <row r="640" spans="1:19" ht="12.75">
      <c r="A640" s="20"/>
      <c r="B640" s="20"/>
      <c r="C640" s="20"/>
      <c r="D640" s="19"/>
      <c r="E640" s="19"/>
      <c r="F640" s="19"/>
      <c r="G640" s="19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17"/>
    </row>
    <row r="641" spans="1:19" ht="12.75">
      <c r="A641" s="20"/>
      <c r="B641" s="20"/>
      <c r="C641" s="20"/>
      <c r="D641" s="19"/>
      <c r="E641" s="19"/>
      <c r="F641" s="19"/>
      <c r="G641" s="19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17"/>
    </row>
    <row r="642" spans="1:19" ht="12.75">
      <c r="A642" s="20"/>
      <c r="B642" s="20"/>
      <c r="C642" s="20"/>
      <c r="D642" s="19"/>
      <c r="E642" s="19"/>
      <c r="F642" s="19"/>
      <c r="G642" s="19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17"/>
    </row>
    <row r="643" spans="1:19" ht="12.75">
      <c r="A643" s="20"/>
      <c r="B643" s="20"/>
      <c r="C643" s="20"/>
      <c r="D643" s="19"/>
      <c r="E643" s="19"/>
      <c r="F643" s="19"/>
      <c r="G643" s="19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17"/>
    </row>
    <row r="644" spans="1:19" ht="12.75">
      <c r="A644" s="20"/>
      <c r="B644" s="20"/>
      <c r="C644" s="20"/>
      <c r="D644" s="19"/>
      <c r="E644" s="19"/>
      <c r="F644" s="19"/>
      <c r="G644" s="19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17"/>
    </row>
    <row r="645" spans="1:19" ht="12.75">
      <c r="A645" s="20"/>
      <c r="B645" s="20"/>
      <c r="C645" s="20"/>
      <c r="D645" s="19"/>
      <c r="E645" s="19"/>
      <c r="F645" s="19"/>
      <c r="G645" s="19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17"/>
    </row>
    <row r="646" spans="1:19" ht="12.75">
      <c r="A646" s="20"/>
      <c r="B646" s="20"/>
      <c r="C646" s="20"/>
      <c r="D646" s="19"/>
      <c r="E646" s="19"/>
      <c r="F646" s="19"/>
      <c r="G646" s="19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17"/>
    </row>
    <row r="647" spans="1:19" ht="12.75">
      <c r="A647" s="20"/>
      <c r="B647" s="20"/>
      <c r="C647" s="20"/>
      <c r="D647" s="19"/>
      <c r="E647" s="19"/>
      <c r="F647" s="19"/>
      <c r="G647" s="19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17"/>
    </row>
    <row r="648" spans="1:19" ht="12.75">
      <c r="A648" s="20"/>
      <c r="B648" s="20"/>
      <c r="C648" s="20"/>
      <c r="D648" s="19"/>
      <c r="E648" s="19"/>
      <c r="F648" s="19"/>
      <c r="G648" s="19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17"/>
    </row>
    <row r="649" spans="1:19" ht="12.75">
      <c r="A649" s="20"/>
      <c r="B649" s="20"/>
      <c r="C649" s="20"/>
      <c r="D649" s="19"/>
      <c r="E649" s="19"/>
      <c r="F649" s="19"/>
      <c r="G649" s="19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17"/>
    </row>
    <row r="650" spans="1:19" ht="12.75">
      <c r="A650" s="20"/>
      <c r="B650" s="20"/>
      <c r="C650" s="20"/>
      <c r="D650" s="19"/>
      <c r="E650" s="19"/>
      <c r="F650" s="19"/>
      <c r="G650" s="19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17"/>
    </row>
    <row r="651" spans="1:19" ht="12.75">
      <c r="A651" s="20"/>
      <c r="B651" s="20"/>
      <c r="C651" s="20"/>
      <c r="D651" s="19"/>
      <c r="E651" s="19"/>
      <c r="F651" s="19"/>
      <c r="G651" s="19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17"/>
    </row>
    <row r="652" spans="1:19" ht="12.75">
      <c r="A652" s="20"/>
      <c r="B652" s="20"/>
      <c r="C652" s="20"/>
      <c r="D652" s="19"/>
      <c r="E652" s="19"/>
      <c r="F652" s="19"/>
      <c r="G652" s="19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17"/>
    </row>
    <row r="653" spans="1:19" ht="12.75">
      <c r="A653" s="20"/>
      <c r="B653" s="20"/>
      <c r="C653" s="20"/>
      <c r="D653" s="19"/>
      <c r="E653" s="19"/>
      <c r="F653" s="19"/>
      <c r="G653" s="19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17"/>
    </row>
    <row r="654" spans="1:19" ht="12.75">
      <c r="A654" s="20"/>
      <c r="B654" s="20"/>
      <c r="C654" s="20"/>
      <c r="D654" s="19"/>
      <c r="E654" s="19"/>
      <c r="F654" s="19"/>
      <c r="G654" s="19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17"/>
    </row>
    <row r="655" spans="1:19" ht="12.75">
      <c r="A655" s="20"/>
      <c r="B655" s="20"/>
      <c r="C655" s="20"/>
      <c r="D655" s="19"/>
      <c r="E655" s="19"/>
      <c r="F655" s="19"/>
      <c r="G655" s="19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17"/>
    </row>
    <row r="656" spans="1:19" ht="12.75">
      <c r="A656" s="20"/>
      <c r="B656" s="20"/>
      <c r="C656" s="20"/>
      <c r="D656" s="19"/>
      <c r="E656" s="19"/>
      <c r="F656" s="19"/>
      <c r="G656" s="19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17"/>
    </row>
    <row r="657" spans="1:19" ht="12.75">
      <c r="A657" s="20"/>
      <c r="B657" s="20"/>
      <c r="C657" s="20"/>
      <c r="D657" s="19"/>
      <c r="E657" s="19"/>
      <c r="F657" s="19"/>
      <c r="G657" s="19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17"/>
    </row>
    <row r="658" spans="1:19" ht="12.75">
      <c r="A658" s="20"/>
      <c r="B658" s="20"/>
      <c r="C658" s="20"/>
      <c r="D658" s="19"/>
      <c r="E658" s="19"/>
      <c r="F658" s="19"/>
      <c r="G658" s="19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17"/>
    </row>
    <row r="659" spans="1:19" ht="12.75">
      <c r="A659" s="20"/>
      <c r="B659" s="20"/>
      <c r="C659" s="20"/>
      <c r="D659" s="19"/>
      <c r="E659" s="19"/>
      <c r="F659" s="19"/>
      <c r="G659" s="19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17"/>
    </row>
    <row r="660" spans="1:19" ht="12.75">
      <c r="A660" s="20"/>
      <c r="B660" s="20"/>
      <c r="C660" s="20"/>
      <c r="D660" s="19"/>
      <c r="E660" s="19"/>
      <c r="F660" s="19"/>
      <c r="G660" s="19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17"/>
    </row>
    <row r="661" spans="1:19" ht="12.75">
      <c r="A661" s="20"/>
      <c r="B661" s="20"/>
      <c r="C661" s="20"/>
      <c r="D661" s="19"/>
      <c r="E661" s="19"/>
      <c r="F661" s="19"/>
      <c r="G661" s="19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17"/>
    </row>
    <row r="662" spans="1:19" ht="12.75">
      <c r="A662" s="20"/>
      <c r="B662" s="20"/>
      <c r="C662" s="20"/>
      <c r="D662" s="19"/>
      <c r="E662" s="19"/>
      <c r="F662" s="19"/>
      <c r="G662" s="19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17"/>
    </row>
    <row r="663" spans="1:19" ht="12.75">
      <c r="A663" s="20"/>
      <c r="B663" s="20"/>
      <c r="C663" s="20"/>
      <c r="D663" s="19"/>
      <c r="E663" s="19"/>
      <c r="F663" s="19"/>
      <c r="G663" s="19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17"/>
    </row>
    <row r="664" spans="1:19" ht="12.75">
      <c r="A664" s="20"/>
      <c r="B664" s="20"/>
      <c r="C664" s="20"/>
      <c r="D664" s="19"/>
      <c r="E664" s="19"/>
      <c r="F664" s="19"/>
      <c r="G664" s="19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17"/>
    </row>
    <row r="665" spans="1:19" ht="12.75">
      <c r="A665" s="20"/>
      <c r="B665" s="20"/>
      <c r="C665" s="20"/>
      <c r="D665" s="19"/>
      <c r="E665" s="19"/>
      <c r="F665" s="19"/>
      <c r="G665" s="19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17"/>
    </row>
    <row r="666" spans="1:19" ht="12.75">
      <c r="A666" s="20"/>
      <c r="B666" s="20"/>
      <c r="C666" s="20"/>
      <c r="D666" s="19"/>
      <c r="E666" s="19"/>
      <c r="F666" s="19"/>
      <c r="G666" s="19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17"/>
    </row>
    <row r="667" spans="1:19" ht="12.75">
      <c r="A667" s="20"/>
      <c r="B667" s="20"/>
      <c r="C667" s="20"/>
      <c r="D667" s="19"/>
      <c r="E667" s="19"/>
      <c r="F667" s="19"/>
      <c r="G667" s="19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17"/>
    </row>
    <row r="668" spans="1:19" ht="12.75">
      <c r="A668" s="20"/>
      <c r="B668" s="20"/>
      <c r="C668" s="20"/>
      <c r="D668" s="19"/>
      <c r="E668" s="19"/>
      <c r="F668" s="19"/>
      <c r="G668" s="19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17"/>
    </row>
    <row r="669" spans="1:19" ht="12.75">
      <c r="A669" s="20"/>
      <c r="B669" s="20"/>
      <c r="C669" s="20"/>
      <c r="D669" s="19"/>
      <c r="E669" s="19"/>
      <c r="F669" s="19"/>
      <c r="G669" s="19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17"/>
    </row>
    <row r="670" spans="1:19" ht="12.75">
      <c r="A670" s="20"/>
      <c r="B670" s="20"/>
      <c r="C670" s="20"/>
      <c r="D670" s="19"/>
      <c r="E670" s="19"/>
      <c r="F670" s="19"/>
      <c r="G670" s="19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17"/>
    </row>
    <row r="671" spans="1:19" ht="12.75">
      <c r="A671" s="20"/>
      <c r="B671" s="20"/>
      <c r="C671" s="20"/>
      <c r="D671" s="19"/>
      <c r="E671" s="19"/>
      <c r="F671" s="19"/>
      <c r="G671" s="19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17"/>
    </row>
    <row r="672" spans="1:19" ht="12.75">
      <c r="A672" s="20"/>
      <c r="B672" s="20"/>
      <c r="C672" s="20"/>
      <c r="D672" s="19"/>
      <c r="E672" s="19"/>
      <c r="F672" s="19"/>
      <c r="G672" s="19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17"/>
    </row>
    <row r="673" spans="1:19" ht="12.75">
      <c r="A673" s="20"/>
      <c r="B673" s="20"/>
      <c r="C673" s="20"/>
      <c r="D673" s="19"/>
      <c r="E673" s="19"/>
      <c r="F673" s="19"/>
      <c r="G673" s="19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17"/>
    </row>
    <row r="674" spans="1:19" ht="12.75">
      <c r="A674" s="20"/>
      <c r="B674" s="20"/>
      <c r="C674" s="20"/>
      <c r="D674" s="19"/>
      <c r="E674" s="19"/>
      <c r="F674" s="19"/>
      <c r="G674" s="19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17"/>
    </row>
    <row r="675" spans="1:19" ht="12.75">
      <c r="A675" s="20"/>
      <c r="B675" s="20"/>
      <c r="C675" s="20"/>
      <c r="D675" s="19"/>
      <c r="E675" s="19"/>
      <c r="F675" s="19"/>
      <c r="G675" s="19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17"/>
    </row>
    <row r="676" spans="1:19" ht="12.75">
      <c r="A676" s="20"/>
      <c r="B676" s="20"/>
      <c r="C676" s="20"/>
      <c r="D676" s="19"/>
      <c r="E676" s="19"/>
      <c r="F676" s="19"/>
      <c r="G676" s="19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17"/>
    </row>
    <row r="677" spans="1:19" ht="12.75">
      <c r="A677" s="20"/>
      <c r="B677" s="20"/>
      <c r="C677" s="20"/>
      <c r="D677" s="19"/>
      <c r="E677" s="19"/>
      <c r="F677" s="19"/>
      <c r="G677" s="19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17"/>
    </row>
    <row r="678" spans="1:19" ht="12.75">
      <c r="A678" s="20"/>
      <c r="B678" s="20"/>
      <c r="C678" s="20"/>
      <c r="D678" s="19"/>
      <c r="E678" s="19"/>
      <c r="F678" s="19"/>
      <c r="G678" s="19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17"/>
    </row>
    <row r="679" spans="1:19" ht="12.75">
      <c r="A679" s="20"/>
      <c r="B679" s="20"/>
      <c r="C679" s="20"/>
      <c r="D679" s="19"/>
      <c r="E679" s="19"/>
      <c r="F679" s="19"/>
      <c r="G679" s="19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17"/>
    </row>
    <row r="680" spans="1:19" ht="12.75">
      <c r="A680" s="20"/>
      <c r="B680" s="20"/>
      <c r="C680" s="20"/>
      <c r="D680" s="19"/>
      <c r="E680" s="19"/>
      <c r="F680" s="19"/>
      <c r="G680" s="19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17"/>
    </row>
    <row r="681" spans="1:19" ht="12.75">
      <c r="A681" s="20"/>
      <c r="B681" s="20"/>
      <c r="C681" s="20"/>
      <c r="D681" s="19"/>
      <c r="E681" s="19"/>
      <c r="F681" s="19"/>
      <c r="G681" s="19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17"/>
    </row>
    <row r="682" spans="1:19" ht="12.75">
      <c r="A682" s="20"/>
      <c r="B682" s="20"/>
      <c r="C682" s="20"/>
      <c r="D682" s="19"/>
      <c r="E682" s="19"/>
      <c r="F682" s="19"/>
      <c r="G682" s="19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17"/>
    </row>
    <row r="683" spans="1:19" ht="12.75">
      <c r="A683" s="20"/>
      <c r="B683" s="20"/>
      <c r="C683" s="20"/>
      <c r="D683" s="19"/>
      <c r="E683" s="19"/>
      <c r="F683" s="19"/>
      <c r="G683" s="19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17"/>
    </row>
    <row r="684" spans="1:19" ht="12.75">
      <c r="A684" s="20"/>
      <c r="B684" s="20"/>
      <c r="C684" s="20"/>
      <c r="D684" s="19"/>
      <c r="E684" s="19"/>
      <c r="F684" s="19"/>
      <c r="G684" s="19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17"/>
    </row>
    <row r="685" spans="1:19" ht="12.75">
      <c r="A685" s="20"/>
      <c r="B685" s="20"/>
      <c r="C685" s="20"/>
      <c r="D685" s="19"/>
      <c r="E685" s="19"/>
      <c r="F685" s="19"/>
      <c r="G685" s="19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17"/>
    </row>
    <row r="686" spans="1:19" ht="12.75">
      <c r="A686" s="20"/>
      <c r="B686" s="20"/>
      <c r="C686" s="20"/>
      <c r="D686" s="19"/>
      <c r="E686" s="19"/>
      <c r="F686" s="19"/>
      <c r="G686" s="19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17"/>
    </row>
    <row r="687" spans="1:19" ht="12.75">
      <c r="A687" s="20"/>
      <c r="B687" s="20"/>
      <c r="C687" s="20"/>
      <c r="D687" s="19"/>
      <c r="E687" s="19"/>
      <c r="F687" s="19"/>
      <c r="G687" s="19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17"/>
    </row>
    <row r="688" spans="1:19" ht="12.75">
      <c r="A688" s="20"/>
      <c r="B688" s="20"/>
      <c r="C688" s="20"/>
      <c r="D688" s="19"/>
      <c r="E688" s="19"/>
      <c r="F688" s="19"/>
      <c r="G688" s="19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17"/>
    </row>
    <row r="689" spans="1:19" ht="12.75">
      <c r="A689" s="20"/>
      <c r="B689" s="20"/>
      <c r="C689" s="20"/>
      <c r="D689" s="19"/>
      <c r="E689" s="19"/>
      <c r="F689" s="19"/>
      <c r="G689" s="19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17"/>
    </row>
    <row r="690" spans="1:19" ht="12.75">
      <c r="A690" s="20"/>
      <c r="B690" s="20"/>
      <c r="C690" s="20"/>
      <c r="D690" s="19"/>
      <c r="E690" s="19"/>
      <c r="F690" s="19"/>
      <c r="G690" s="19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17"/>
    </row>
    <row r="691" spans="1:19" ht="12.75">
      <c r="A691" s="20"/>
      <c r="B691" s="20"/>
      <c r="C691" s="20"/>
      <c r="D691" s="19"/>
      <c r="E691" s="19"/>
      <c r="F691" s="19"/>
      <c r="G691" s="19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17"/>
    </row>
    <row r="692" spans="1:19" ht="12.75">
      <c r="A692" s="20"/>
      <c r="B692" s="20"/>
      <c r="C692" s="20"/>
      <c r="D692" s="19"/>
      <c r="E692" s="19"/>
      <c r="F692" s="19"/>
      <c r="G692" s="19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17"/>
    </row>
    <row r="693" spans="1:19" ht="12.75">
      <c r="A693" s="20"/>
      <c r="B693" s="20"/>
      <c r="C693" s="20"/>
      <c r="D693" s="19"/>
      <c r="E693" s="19"/>
      <c r="F693" s="19"/>
      <c r="G693" s="19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17"/>
    </row>
    <row r="694" spans="1:19" ht="12.75">
      <c r="A694" s="20"/>
      <c r="B694" s="20"/>
      <c r="C694" s="20"/>
      <c r="D694" s="19"/>
      <c r="E694" s="19"/>
      <c r="F694" s="19"/>
      <c r="G694" s="19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17"/>
    </row>
    <row r="695" spans="1:19" ht="12.75">
      <c r="A695" s="20"/>
      <c r="B695" s="20"/>
      <c r="C695" s="20"/>
      <c r="D695" s="19"/>
      <c r="E695" s="19"/>
      <c r="F695" s="19"/>
      <c r="G695" s="19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17"/>
    </row>
    <row r="696" spans="1:19" ht="12.75">
      <c r="A696" s="20"/>
      <c r="B696" s="20"/>
      <c r="C696" s="20"/>
      <c r="D696" s="19"/>
      <c r="E696" s="19"/>
      <c r="F696" s="19"/>
      <c r="G696" s="19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17"/>
    </row>
    <row r="697" spans="1:19" ht="12.75">
      <c r="A697" s="20"/>
      <c r="B697" s="20"/>
      <c r="C697" s="20"/>
      <c r="D697" s="19"/>
      <c r="E697" s="19"/>
      <c r="F697" s="19"/>
      <c r="G697" s="19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17"/>
    </row>
    <row r="698" spans="1:19" ht="12.75">
      <c r="A698" s="20"/>
      <c r="B698" s="20"/>
      <c r="C698" s="20"/>
      <c r="D698" s="19"/>
      <c r="E698" s="19"/>
      <c r="F698" s="19"/>
      <c r="G698" s="19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17"/>
    </row>
    <row r="699" spans="1:19" ht="12.75">
      <c r="A699" s="20"/>
      <c r="B699" s="20"/>
      <c r="C699" s="20"/>
      <c r="D699" s="19"/>
      <c r="E699" s="19"/>
      <c r="F699" s="19"/>
      <c r="G699" s="19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17"/>
    </row>
    <row r="700" spans="1:19" ht="12.75">
      <c r="A700" s="20"/>
      <c r="B700" s="20"/>
      <c r="C700" s="20"/>
      <c r="D700" s="19"/>
      <c r="E700" s="19"/>
      <c r="F700" s="19"/>
      <c r="G700" s="19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17"/>
    </row>
    <row r="701" spans="1:19" ht="12.75">
      <c r="A701" s="20"/>
      <c r="B701" s="20"/>
      <c r="C701" s="20"/>
      <c r="D701" s="19"/>
      <c r="E701" s="19"/>
      <c r="F701" s="19"/>
      <c r="G701" s="19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17"/>
    </row>
    <row r="702" spans="1:19" ht="12.75">
      <c r="A702" s="20"/>
      <c r="B702" s="20"/>
      <c r="C702" s="20"/>
      <c r="D702" s="19"/>
      <c r="E702" s="19"/>
      <c r="F702" s="19"/>
      <c r="G702" s="19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17"/>
    </row>
    <row r="703" spans="1:19" ht="12.75">
      <c r="A703" s="20"/>
      <c r="B703" s="20"/>
      <c r="C703" s="20"/>
      <c r="D703" s="19"/>
      <c r="E703" s="19"/>
      <c r="F703" s="19"/>
      <c r="G703" s="19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17"/>
    </row>
    <row r="704" spans="1:19" ht="12.75">
      <c r="A704" s="20"/>
      <c r="B704" s="20"/>
      <c r="C704" s="20"/>
      <c r="D704" s="19"/>
      <c r="E704" s="19"/>
      <c r="F704" s="19"/>
      <c r="G704" s="19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17"/>
    </row>
    <row r="705" spans="1:19" ht="12.75">
      <c r="A705" s="20"/>
      <c r="B705" s="20"/>
      <c r="C705" s="20"/>
      <c r="D705" s="19"/>
      <c r="E705" s="19"/>
      <c r="F705" s="19"/>
      <c r="G705" s="19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17"/>
    </row>
    <row r="706" spans="1:19" ht="12.75">
      <c r="A706" s="20"/>
      <c r="B706" s="20"/>
      <c r="C706" s="20"/>
      <c r="D706" s="19"/>
      <c r="E706" s="19"/>
      <c r="F706" s="19"/>
      <c r="G706" s="19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17"/>
    </row>
    <row r="707" spans="1:19" ht="12.75">
      <c r="A707" s="20"/>
      <c r="B707" s="20"/>
      <c r="C707" s="20"/>
      <c r="D707" s="19"/>
      <c r="E707" s="19"/>
      <c r="F707" s="19"/>
      <c r="G707" s="19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17"/>
    </row>
    <row r="708" spans="1:19" ht="12.75">
      <c r="A708" s="20"/>
      <c r="B708" s="20"/>
      <c r="C708" s="20"/>
      <c r="D708" s="19"/>
      <c r="E708" s="19"/>
      <c r="F708" s="19"/>
      <c r="G708" s="19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17"/>
    </row>
    <row r="709" spans="1:19" ht="12.75">
      <c r="A709" s="20"/>
      <c r="B709" s="20"/>
      <c r="C709" s="20"/>
      <c r="D709" s="19"/>
      <c r="E709" s="19"/>
      <c r="F709" s="19"/>
      <c r="G709" s="19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17"/>
    </row>
    <row r="710" spans="1:19" ht="12.75">
      <c r="A710" s="20"/>
      <c r="B710" s="20"/>
      <c r="C710" s="20"/>
      <c r="D710" s="19"/>
      <c r="E710" s="19"/>
      <c r="F710" s="19"/>
      <c r="G710" s="19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17"/>
    </row>
    <row r="711" spans="1:19" ht="12.75">
      <c r="A711" s="20"/>
      <c r="B711" s="20"/>
      <c r="C711" s="20"/>
      <c r="D711" s="19"/>
      <c r="E711" s="19"/>
      <c r="F711" s="19"/>
      <c r="G711" s="19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17"/>
    </row>
    <row r="712" spans="1:19" ht="12.75">
      <c r="A712" s="20"/>
      <c r="B712" s="20"/>
      <c r="C712" s="20"/>
      <c r="D712" s="19"/>
      <c r="E712" s="19"/>
      <c r="F712" s="19"/>
      <c r="G712" s="19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17"/>
    </row>
    <row r="713" spans="1:19" ht="12.75">
      <c r="A713" s="20"/>
      <c r="B713" s="20"/>
      <c r="C713" s="20"/>
      <c r="D713" s="19"/>
      <c r="E713" s="19"/>
      <c r="F713" s="19"/>
      <c r="G713" s="19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17"/>
    </row>
    <row r="714" spans="1:19" ht="12.75">
      <c r="A714" s="20"/>
      <c r="B714" s="20"/>
      <c r="C714" s="20"/>
      <c r="D714" s="19"/>
      <c r="E714" s="19"/>
      <c r="F714" s="19"/>
      <c r="G714" s="19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17"/>
    </row>
    <row r="715" spans="1:19" ht="12.75">
      <c r="A715" s="20"/>
      <c r="B715" s="20"/>
      <c r="C715" s="20"/>
      <c r="D715" s="19"/>
      <c r="E715" s="19"/>
      <c r="F715" s="19"/>
      <c r="G715" s="19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17"/>
    </row>
    <row r="716" spans="1:19" ht="12.75">
      <c r="A716" s="20"/>
      <c r="B716" s="20"/>
      <c r="C716" s="20"/>
      <c r="D716" s="19"/>
      <c r="E716" s="19"/>
      <c r="F716" s="19"/>
      <c r="G716" s="19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17"/>
    </row>
    <row r="717" spans="1:19" ht="12.75">
      <c r="A717" s="20"/>
      <c r="B717" s="20"/>
      <c r="C717" s="20"/>
      <c r="D717" s="19"/>
      <c r="E717" s="19"/>
      <c r="F717" s="19"/>
      <c r="G717" s="19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17"/>
    </row>
    <row r="718" spans="1:19" ht="12.75">
      <c r="A718" s="20"/>
      <c r="B718" s="20"/>
      <c r="C718" s="20"/>
      <c r="D718" s="19"/>
      <c r="E718" s="19"/>
      <c r="F718" s="19"/>
      <c r="G718" s="19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17"/>
    </row>
    <row r="719" spans="1:19" ht="12.75">
      <c r="A719" s="20"/>
      <c r="B719" s="20"/>
      <c r="C719" s="20"/>
      <c r="D719" s="19"/>
      <c r="E719" s="19"/>
      <c r="F719" s="19"/>
      <c r="G719" s="19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17"/>
    </row>
    <row r="720" spans="1:19" ht="12.75">
      <c r="A720" s="20"/>
      <c r="B720" s="20"/>
      <c r="C720" s="20"/>
      <c r="D720" s="19"/>
      <c r="E720" s="19"/>
      <c r="F720" s="19"/>
      <c r="G720" s="19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17"/>
    </row>
    <row r="721" spans="1:19" ht="12.75">
      <c r="A721" s="20"/>
      <c r="B721" s="20"/>
      <c r="C721" s="20"/>
      <c r="D721" s="19"/>
      <c r="E721" s="19"/>
      <c r="F721" s="19"/>
      <c r="G721" s="19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17"/>
    </row>
    <row r="722" spans="1:19" ht="12.75">
      <c r="A722" s="20"/>
      <c r="B722" s="20"/>
      <c r="C722" s="20"/>
      <c r="D722" s="19"/>
      <c r="E722" s="19"/>
      <c r="F722" s="19"/>
      <c r="G722" s="19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17"/>
    </row>
    <row r="723" spans="1:19" ht="12.75">
      <c r="A723" s="20"/>
      <c r="B723" s="20"/>
      <c r="C723" s="20"/>
      <c r="D723" s="19"/>
      <c r="E723" s="19"/>
      <c r="F723" s="19"/>
      <c r="G723" s="19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17"/>
    </row>
    <row r="724" spans="1:19" ht="12.75">
      <c r="A724" s="20"/>
      <c r="B724" s="20"/>
      <c r="C724" s="20"/>
      <c r="D724" s="19"/>
      <c r="E724" s="19"/>
      <c r="F724" s="19"/>
      <c r="G724" s="19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17"/>
    </row>
    <row r="725" spans="1:19" ht="12.75">
      <c r="A725" s="20"/>
      <c r="B725" s="20"/>
      <c r="C725" s="20"/>
      <c r="D725" s="19"/>
      <c r="E725" s="19"/>
      <c r="F725" s="19"/>
      <c r="G725" s="19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17"/>
    </row>
    <row r="726" spans="1:19" ht="12.75">
      <c r="A726" s="20"/>
      <c r="B726" s="20"/>
      <c r="C726" s="20"/>
      <c r="D726" s="19"/>
      <c r="E726" s="19"/>
      <c r="F726" s="19"/>
      <c r="G726" s="19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17"/>
    </row>
    <row r="727" spans="1:19" ht="12.75">
      <c r="A727" s="20"/>
      <c r="B727" s="20"/>
      <c r="C727" s="20"/>
      <c r="D727" s="19"/>
      <c r="E727" s="19"/>
      <c r="F727" s="19"/>
      <c r="G727" s="19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17"/>
    </row>
    <row r="728" spans="1:19" ht="12.75">
      <c r="A728" s="20"/>
      <c r="B728" s="20"/>
      <c r="C728" s="20"/>
      <c r="D728" s="19"/>
      <c r="E728" s="19"/>
      <c r="F728" s="19"/>
      <c r="G728" s="19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17"/>
    </row>
    <row r="729" spans="1:19" ht="12.75">
      <c r="A729" s="20"/>
      <c r="B729" s="20"/>
      <c r="C729" s="20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17"/>
    </row>
    <row r="730" spans="1:19" ht="12.75">
      <c r="A730" s="20"/>
      <c r="B730" s="20"/>
      <c r="C730" s="20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17"/>
    </row>
    <row r="731" spans="1:19" ht="12.75">
      <c r="A731" s="20"/>
      <c r="B731" s="20"/>
      <c r="C731" s="20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17"/>
    </row>
    <row r="732" spans="1:19" ht="12.75">
      <c r="A732" s="20"/>
      <c r="B732" s="20"/>
      <c r="C732" s="20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17"/>
    </row>
    <row r="733" spans="1:19" ht="12.75">
      <c r="A733" s="20"/>
      <c r="B733" s="20"/>
      <c r="C733" s="20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17"/>
    </row>
    <row r="734" spans="1:19" ht="12.75">
      <c r="A734" s="20"/>
      <c r="B734" s="20"/>
      <c r="C734" s="20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17"/>
    </row>
    <row r="735" spans="1:19" ht="12.75">
      <c r="A735" s="20"/>
      <c r="B735" s="20"/>
      <c r="C735" s="20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17"/>
    </row>
    <row r="736" spans="1:19" ht="12.75">
      <c r="A736" s="20"/>
      <c r="B736" s="20"/>
      <c r="C736" s="20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17"/>
    </row>
    <row r="737" spans="1:19" ht="12.75">
      <c r="A737" s="20"/>
      <c r="B737" s="20"/>
      <c r="C737" s="20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17"/>
    </row>
    <row r="738" spans="1:19" ht="12.75">
      <c r="A738" s="20"/>
      <c r="B738" s="20"/>
      <c r="C738" s="20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17"/>
    </row>
    <row r="739" spans="1:19" ht="12.75">
      <c r="A739" s="20"/>
      <c r="B739" s="20"/>
      <c r="C739" s="20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17"/>
    </row>
    <row r="740" spans="1:19" ht="12.75">
      <c r="A740" s="20"/>
      <c r="B740" s="20"/>
      <c r="C740" s="20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17"/>
    </row>
    <row r="741" spans="1:19" ht="12.75">
      <c r="A741" s="20"/>
      <c r="B741" s="20"/>
      <c r="C741" s="20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17"/>
    </row>
    <row r="742" spans="1:19" ht="12.75">
      <c r="A742" s="20"/>
      <c r="B742" s="20"/>
      <c r="C742" s="20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17"/>
    </row>
    <row r="743" spans="1:19" ht="12.75">
      <c r="A743" s="20"/>
      <c r="B743" s="20"/>
      <c r="C743" s="20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17"/>
    </row>
    <row r="744" spans="1:19" ht="12.75">
      <c r="A744" s="20"/>
      <c r="B744" s="20"/>
      <c r="C744" s="20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17"/>
    </row>
    <row r="745" spans="1:19" ht="12.75">
      <c r="A745" s="20"/>
      <c r="B745" s="20"/>
      <c r="C745" s="20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17"/>
    </row>
    <row r="746" spans="1:19" ht="12.75">
      <c r="A746" s="20"/>
      <c r="B746" s="20"/>
      <c r="C746" s="20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17"/>
    </row>
    <row r="747" spans="1:19" ht="12.75">
      <c r="A747" s="20"/>
      <c r="B747" s="20"/>
      <c r="C747" s="20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17"/>
    </row>
    <row r="748" spans="1:19" ht="12.75">
      <c r="A748" s="20"/>
      <c r="B748" s="20"/>
      <c r="C748" s="20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17"/>
    </row>
    <row r="749" spans="1:19" ht="12.75">
      <c r="A749" s="20"/>
      <c r="B749" s="20"/>
      <c r="C749" s="20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17"/>
    </row>
    <row r="750" spans="1:19" ht="12.75">
      <c r="A750" s="20"/>
      <c r="B750" s="20"/>
      <c r="C750" s="20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17"/>
    </row>
    <row r="751" spans="1:19" ht="12.75">
      <c r="A751" s="20"/>
      <c r="B751" s="20"/>
      <c r="C751" s="20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17"/>
    </row>
    <row r="752" spans="1:19" ht="12.75">
      <c r="A752" s="20"/>
      <c r="B752" s="20"/>
      <c r="C752" s="20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17"/>
    </row>
    <row r="753" spans="1:19" ht="12.75">
      <c r="A753" s="20"/>
      <c r="B753" s="20"/>
      <c r="C753" s="20"/>
      <c r="D753" s="19"/>
      <c r="E753" s="19"/>
      <c r="F753" s="19"/>
      <c r="G753" s="19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17"/>
    </row>
    <row r="754" spans="1:19" ht="12.75">
      <c r="A754" s="20"/>
      <c r="B754" s="20"/>
      <c r="C754" s="20"/>
      <c r="D754" s="19"/>
      <c r="E754" s="19"/>
      <c r="F754" s="19"/>
      <c r="G754" s="19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17"/>
    </row>
    <row r="755" spans="1:19" ht="12.75">
      <c r="A755" s="20"/>
      <c r="B755" s="20"/>
      <c r="C755" s="20"/>
      <c r="D755" s="19"/>
      <c r="E755" s="19"/>
      <c r="F755" s="19"/>
      <c r="G755" s="19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17"/>
    </row>
    <row r="756" spans="1:19" ht="12.75">
      <c r="A756" s="20"/>
      <c r="B756" s="20"/>
      <c r="C756" s="20"/>
      <c r="D756" s="19"/>
      <c r="E756" s="19"/>
      <c r="F756" s="19"/>
      <c r="G756" s="19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17"/>
    </row>
    <row r="757" spans="1:19" ht="12.75">
      <c r="A757" s="20"/>
      <c r="B757" s="20"/>
      <c r="C757" s="20"/>
      <c r="D757" s="19"/>
      <c r="E757" s="19"/>
      <c r="F757" s="19"/>
      <c r="G757" s="19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17"/>
    </row>
    <row r="758" spans="1:19" ht="12.75">
      <c r="A758" s="20"/>
      <c r="B758" s="20"/>
      <c r="C758" s="20"/>
      <c r="D758" s="19"/>
      <c r="E758" s="19"/>
      <c r="F758" s="19"/>
      <c r="G758" s="19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17"/>
    </row>
    <row r="759" spans="1:19" ht="12.75">
      <c r="A759" s="20"/>
      <c r="B759" s="20"/>
      <c r="C759" s="20"/>
      <c r="D759" s="19"/>
      <c r="E759" s="19"/>
      <c r="F759" s="19"/>
      <c r="G759" s="19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17"/>
    </row>
    <row r="760" spans="1:19" ht="12.75">
      <c r="A760" s="20"/>
      <c r="B760" s="20"/>
      <c r="C760" s="20"/>
      <c r="D760" s="19"/>
      <c r="E760" s="19"/>
      <c r="F760" s="19"/>
      <c r="G760" s="19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17"/>
    </row>
    <row r="761" spans="1:19" ht="12.75">
      <c r="A761" s="20"/>
      <c r="B761" s="20"/>
      <c r="C761" s="20"/>
      <c r="D761" s="19"/>
      <c r="E761" s="19"/>
      <c r="F761" s="19"/>
      <c r="G761" s="19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17"/>
    </row>
    <row r="762" spans="1:19" ht="12.75">
      <c r="A762" s="20"/>
      <c r="B762" s="20"/>
      <c r="C762" s="20"/>
      <c r="D762" s="19"/>
      <c r="E762" s="19"/>
      <c r="F762" s="19"/>
      <c r="G762" s="19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17"/>
    </row>
    <row r="763" spans="1:19" ht="12.75">
      <c r="A763" s="20"/>
      <c r="B763" s="20"/>
      <c r="C763" s="20"/>
      <c r="D763" s="19"/>
      <c r="E763" s="19"/>
      <c r="F763" s="19"/>
      <c r="G763" s="19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17"/>
    </row>
    <row r="764" spans="1:19" ht="12.75">
      <c r="A764" s="20"/>
      <c r="B764" s="20"/>
      <c r="C764" s="20"/>
      <c r="D764" s="19"/>
      <c r="E764" s="19"/>
      <c r="F764" s="19"/>
      <c r="G764" s="19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17"/>
    </row>
    <row r="765" spans="1:19" ht="12.75">
      <c r="A765" s="20"/>
      <c r="B765" s="20"/>
      <c r="C765" s="20"/>
      <c r="D765" s="19"/>
      <c r="E765" s="19"/>
      <c r="F765" s="19"/>
      <c r="G765" s="19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17"/>
    </row>
    <row r="766" spans="1:19" ht="12.75">
      <c r="A766" s="20"/>
      <c r="B766" s="20"/>
      <c r="C766" s="20"/>
      <c r="D766" s="19"/>
      <c r="E766" s="19"/>
      <c r="F766" s="19"/>
      <c r="G766" s="19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17"/>
    </row>
    <row r="767" spans="1:19" ht="12.75">
      <c r="A767" s="20"/>
      <c r="B767" s="20"/>
      <c r="C767" s="20"/>
      <c r="D767" s="19"/>
      <c r="E767" s="19"/>
      <c r="F767" s="19"/>
      <c r="G767" s="19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17"/>
    </row>
    <row r="768" spans="1:19" ht="12.75">
      <c r="A768" s="20"/>
      <c r="B768" s="20"/>
      <c r="C768" s="20"/>
      <c r="D768" s="19"/>
      <c r="E768" s="19"/>
      <c r="F768" s="19"/>
      <c r="G768" s="19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17"/>
    </row>
    <row r="769" spans="1:19" ht="12.75">
      <c r="A769" s="20"/>
      <c r="B769" s="20"/>
      <c r="C769" s="20"/>
      <c r="D769" s="19"/>
      <c r="E769" s="19"/>
      <c r="F769" s="19"/>
      <c r="G769" s="19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17"/>
    </row>
    <row r="770" spans="1:19" ht="12.75">
      <c r="A770" s="20"/>
      <c r="B770" s="20"/>
      <c r="C770" s="20"/>
      <c r="D770" s="19"/>
      <c r="E770" s="19"/>
      <c r="F770" s="19"/>
      <c r="G770" s="19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17"/>
    </row>
    <row r="771" spans="1:19" ht="12.75">
      <c r="A771" s="20"/>
      <c r="B771" s="20"/>
      <c r="C771" s="20"/>
      <c r="D771" s="19"/>
      <c r="E771" s="19"/>
      <c r="F771" s="19"/>
      <c r="G771" s="19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17"/>
    </row>
    <row r="772" spans="1:19" ht="12.75">
      <c r="A772" s="20"/>
      <c r="B772" s="20"/>
      <c r="C772" s="20"/>
      <c r="D772" s="19"/>
      <c r="E772" s="19"/>
      <c r="F772" s="19"/>
      <c r="G772" s="19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17"/>
    </row>
    <row r="773" spans="1:19" ht="12.75">
      <c r="A773" s="20"/>
      <c r="B773" s="20"/>
      <c r="C773" s="20"/>
      <c r="D773" s="19"/>
      <c r="E773" s="19"/>
      <c r="F773" s="19"/>
      <c r="G773" s="19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17"/>
    </row>
    <row r="774" spans="1:19" ht="12.75">
      <c r="A774" s="20"/>
      <c r="B774" s="20"/>
      <c r="C774" s="20"/>
      <c r="D774" s="19"/>
      <c r="E774" s="19"/>
      <c r="F774" s="19"/>
      <c r="G774" s="19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17"/>
    </row>
    <row r="775" spans="1:19" ht="12.75">
      <c r="A775" s="20"/>
      <c r="B775" s="20"/>
      <c r="C775" s="20"/>
      <c r="D775" s="19"/>
      <c r="E775" s="19"/>
      <c r="F775" s="19"/>
      <c r="G775" s="19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17"/>
    </row>
    <row r="776" spans="1:19" ht="12.75">
      <c r="A776" s="20"/>
      <c r="B776" s="20"/>
      <c r="C776" s="20"/>
      <c r="D776" s="19"/>
      <c r="E776" s="19"/>
      <c r="F776" s="19"/>
      <c r="G776" s="19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17"/>
    </row>
    <row r="777" spans="1:19" ht="12.75">
      <c r="A777" s="20"/>
      <c r="B777" s="20"/>
      <c r="C777" s="20"/>
      <c r="D777" s="19"/>
      <c r="E777" s="19"/>
      <c r="F777" s="19"/>
      <c r="G777" s="19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17"/>
    </row>
    <row r="778" spans="1:19" ht="12.75">
      <c r="A778" s="20"/>
      <c r="B778" s="20"/>
      <c r="C778" s="20"/>
      <c r="D778" s="19"/>
      <c r="E778" s="19"/>
      <c r="F778" s="19"/>
      <c r="G778" s="19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17"/>
    </row>
    <row r="779" spans="1:19" ht="12.75">
      <c r="A779" s="20"/>
      <c r="B779" s="20"/>
      <c r="C779" s="20"/>
      <c r="D779" s="19"/>
      <c r="E779" s="19"/>
      <c r="F779" s="19"/>
      <c r="G779" s="19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17"/>
    </row>
    <row r="780" spans="1:19" ht="12.75">
      <c r="A780" s="20"/>
      <c r="B780" s="20"/>
      <c r="C780" s="20"/>
      <c r="D780" s="19"/>
      <c r="E780" s="19"/>
      <c r="F780" s="19"/>
      <c r="G780" s="19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17"/>
    </row>
    <row r="781" spans="1:19" ht="12.75">
      <c r="A781" s="20"/>
      <c r="B781" s="20"/>
      <c r="C781" s="20"/>
      <c r="D781" s="19"/>
      <c r="E781" s="19"/>
      <c r="F781" s="19"/>
      <c r="G781" s="19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17"/>
    </row>
    <row r="782" spans="1:19" ht="12.75">
      <c r="A782" s="20"/>
      <c r="B782" s="20"/>
      <c r="C782" s="20"/>
      <c r="D782" s="19"/>
      <c r="E782" s="19"/>
      <c r="F782" s="19"/>
      <c r="G782" s="19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17"/>
    </row>
    <row r="783" spans="1:19" ht="12.75">
      <c r="A783" s="20"/>
      <c r="B783" s="20"/>
      <c r="C783" s="20"/>
      <c r="D783" s="19"/>
      <c r="E783" s="19"/>
      <c r="F783" s="19"/>
      <c r="G783" s="19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17"/>
    </row>
    <row r="784" spans="1:19" ht="12.75">
      <c r="A784" s="20"/>
      <c r="B784" s="20"/>
      <c r="C784" s="20"/>
      <c r="D784" s="19"/>
      <c r="E784" s="19"/>
      <c r="F784" s="19"/>
      <c r="G784" s="19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17"/>
    </row>
    <row r="785" spans="1:19" ht="12.75">
      <c r="A785" s="20"/>
      <c r="B785" s="20"/>
      <c r="C785" s="20"/>
      <c r="D785" s="19"/>
      <c r="E785" s="19"/>
      <c r="F785" s="19"/>
      <c r="G785" s="19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17"/>
    </row>
    <row r="786" spans="1:19" ht="12.75">
      <c r="A786" s="20"/>
      <c r="B786" s="20"/>
      <c r="C786" s="20"/>
      <c r="D786" s="19"/>
      <c r="E786" s="19"/>
      <c r="F786" s="19"/>
      <c r="G786" s="19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17"/>
    </row>
    <row r="787" spans="1:19" ht="12.75">
      <c r="A787" s="20"/>
      <c r="B787" s="20"/>
      <c r="C787" s="20"/>
      <c r="D787" s="19"/>
      <c r="E787" s="19"/>
      <c r="F787" s="19"/>
      <c r="G787" s="19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17"/>
    </row>
    <row r="788" spans="1:19" ht="12.75">
      <c r="A788" s="20"/>
      <c r="B788" s="20"/>
      <c r="C788" s="20"/>
      <c r="D788" s="19"/>
      <c r="E788" s="19"/>
      <c r="F788" s="19"/>
      <c r="G788" s="19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17"/>
    </row>
    <row r="789" spans="1:19" ht="12.75">
      <c r="A789" s="20"/>
      <c r="B789" s="20"/>
      <c r="C789" s="20"/>
      <c r="D789" s="19"/>
      <c r="E789" s="19"/>
      <c r="F789" s="19"/>
      <c r="G789" s="19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17"/>
    </row>
    <row r="790" spans="1:19" ht="12.75">
      <c r="A790" s="20"/>
      <c r="B790" s="20"/>
      <c r="C790" s="20"/>
      <c r="D790" s="19"/>
      <c r="E790" s="19"/>
      <c r="F790" s="19"/>
      <c r="G790" s="19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17"/>
    </row>
    <row r="791" spans="1:19" ht="12.75">
      <c r="A791" s="20"/>
      <c r="B791" s="20"/>
      <c r="C791" s="20"/>
      <c r="D791" s="19"/>
      <c r="E791" s="19"/>
      <c r="F791" s="19"/>
      <c r="G791" s="19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17"/>
    </row>
    <row r="792" spans="1:19" ht="12.75">
      <c r="A792" s="20"/>
      <c r="B792" s="20"/>
      <c r="C792" s="20"/>
      <c r="D792" s="19"/>
      <c r="E792" s="19"/>
      <c r="F792" s="19"/>
      <c r="G792" s="19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17"/>
    </row>
    <row r="793" spans="1:19" ht="12.75">
      <c r="A793" s="20"/>
      <c r="B793" s="20"/>
      <c r="C793" s="20"/>
      <c r="D793" s="19"/>
      <c r="E793" s="19"/>
      <c r="F793" s="19"/>
      <c r="G793" s="19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17"/>
    </row>
    <row r="794" spans="1:19" ht="12.75">
      <c r="A794" s="20"/>
      <c r="B794" s="20"/>
      <c r="C794" s="20"/>
      <c r="D794" s="19"/>
      <c r="E794" s="19"/>
      <c r="F794" s="19"/>
      <c r="G794" s="19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17"/>
    </row>
    <row r="795" spans="1:19" ht="12.75">
      <c r="A795" s="20"/>
      <c r="B795" s="20"/>
      <c r="C795" s="20"/>
      <c r="D795" s="19"/>
      <c r="E795" s="19"/>
      <c r="F795" s="19"/>
      <c r="G795" s="19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17"/>
    </row>
    <row r="796" spans="1:19" ht="12.75">
      <c r="A796" s="20"/>
      <c r="B796" s="20"/>
      <c r="C796" s="20"/>
      <c r="D796" s="19"/>
      <c r="E796" s="19"/>
      <c r="F796" s="19"/>
      <c r="G796" s="19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17"/>
    </row>
    <row r="797" spans="1:19" ht="12.75">
      <c r="A797" s="20"/>
      <c r="B797" s="20"/>
      <c r="C797" s="20"/>
      <c r="D797" s="19"/>
      <c r="E797" s="19"/>
      <c r="F797" s="19"/>
      <c r="G797" s="19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17"/>
    </row>
    <row r="798" spans="1:19" ht="12.75">
      <c r="A798" s="20"/>
      <c r="B798" s="20"/>
      <c r="C798" s="20"/>
      <c r="D798" s="19"/>
      <c r="E798" s="19"/>
      <c r="F798" s="19"/>
      <c r="G798" s="19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17"/>
    </row>
    <row r="799" spans="1:19" ht="12.75">
      <c r="A799" s="20"/>
      <c r="B799" s="20"/>
      <c r="C799" s="20"/>
      <c r="D799" s="19"/>
      <c r="E799" s="19"/>
      <c r="F799" s="19"/>
      <c r="G799" s="19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17"/>
    </row>
    <row r="800" spans="1:19" ht="12.75">
      <c r="A800" s="20"/>
      <c r="B800" s="20"/>
      <c r="C800" s="20"/>
      <c r="D800" s="19"/>
      <c r="E800" s="19"/>
      <c r="F800" s="19"/>
      <c r="G800" s="19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17"/>
    </row>
    <row r="801" spans="1:19" ht="12.75">
      <c r="A801" s="20"/>
      <c r="B801" s="20"/>
      <c r="C801" s="20"/>
      <c r="D801" s="19"/>
      <c r="E801" s="19"/>
      <c r="F801" s="19"/>
      <c r="G801" s="19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17"/>
    </row>
    <row r="802" spans="1:19" ht="12.75">
      <c r="A802" s="20"/>
      <c r="B802" s="20"/>
      <c r="C802" s="20"/>
      <c r="D802" s="19"/>
      <c r="E802" s="19"/>
      <c r="F802" s="19"/>
      <c r="G802" s="19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17"/>
    </row>
    <row r="803" spans="1:19" ht="12.75">
      <c r="A803" s="20"/>
      <c r="B803" s="20"/>
      <c r="C803" s="20"/>
      <c r="D803" s="19"/>
      <c r="E803" s="19"/>
      <c r="F803" s="19"/>
      <c r="G803" s="19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17"/>
    </row>
    <row r="804" spans="1:19" ht="12.75">
      <c r="A804" s="20"/>
      <c r="B804" s="20"/>
      <c r="C804" s="20"/>
      <c r="D804" s="19"/>
      <c r="E804" s="19"/>
      <c r="F804" s="19"/>
      <c r="G804" s="19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17"/>
    </row>
    <row r="805" spans="1:19" ht="12.75">
      <c r="A805" s="20"/>
      <c r="B805" s="20"/>
      <c r="C805" s="20"/>
      <c r="D805" s="19"/>
      <c r="E805" s="19"/>
      <c r="F805" s="19"/>
      <c r="G805" s="19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17"/>
    </row>
    <row r="806" spans="1:19" ht="12.75">
      <c r="A806" s="20"/>
      <c r="B806" s="20"/>
      <c r="C806" s="20"/>
      <c r="D806" s="19"/>
      <c r="E806" s="19"/>
      <c r="F806" s="19"/>
      <c r="G806" s="19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17"/>
    </row>
    <row r="807" spans="1:19" ht="12.75">
      <c r="A807" s="20"/>
      <c r="B807" s="20"/>
      <c r="C807" s="20"/>
      <c r="D807" s="19"/>
      <c r="E807" s="19"/>
      <c r="F807" s="19"/>
      <c r="G807" s="19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17"/>
    </row>
    <row r="808" spans="1:19" ht="12.75">
      <c r="A808" s="20"/>
      <c r="B808" s="20"/>
      <c r="C808" s="20"/>
      <c r="D808" s="19"/>
      <c r="E808" s="19"/>
      <c r="F808" s="19"/>
      <c r="G808" s="19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17"/>
    </row>
    <row r="809" spans="1:19" ht="12.75">
      <c r="A809" s="20"/>
      <c r="B809" s="20"/>
      <c r="C809" s="20"/>
      <c r="D809" s="19"/>
      <c r="E809" s="19"/>
      <c r="F809" s="19"/>
      <c r="G809" s="19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17"/>
    </row>
    <row r="810" spans="1:19" ht="12.75">
      <c r="A810" s="20"/>
      <c r="B810" s="20"/>
      <c r="C810" s="20"/>
      <c r="D810" s="19"/>
      <c r="E810" s="19"/>
      <c r="F810" s="19"/>
      <c r="G810" s="19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17"/>
    </row>
    <row r="811" spans="1:19" ht="12.75">
      <c r="A811" s="20"/>
      <c r="B811" s="20"/>
      <c r="C811" s="20"/>
      <c r="D811" s="19"/>
      <c r="E811" s="19"/>
      <c r="F811" s="19"/>
      <c r="G811" s="19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17"/>
    </row>
    <row r="812" spans="1:19" ht="12.75">
      <c r="A812" s="20"/>
      <c r="B812" s="20"/>
      <c r="C812" s="20"/>
      <c r="D812" s="19"/>
      <c r="E812" s="19"/>
      <c r="F812" s="19"/>
      <c r="G812" s="19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17"/>
    </row>
    <row r="813" spans="1:19" ht="12.75">
      <c r="A813" s="20"/>
      <c r="B813" s="20"/>
      <c r="C813" s="20"/>
      <c r="D813" s="19"/>
      <c r="E813" s="19"/>
      <c r="F813" s="19"/>
      <c r="G813" s="19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17"/>
    </row>
    <row r="814" spans="1:19" ht="12.75">
      <c r="A814" s="20"/>
      <c r="B814" s="20"/>
      <c r="C814" s="20"/>
      <c r="D814" s="19"/>
      <c r="E814" s="19"/>
      <c r="F814" s="19"/>
      <c r="G814" s="19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17"/>
    </row>
    <row r="815" spans="1:19" ht="12.75">
      <c r="A815" s="20"/>
      <c r="B815" s="20"/>
      <c r="C815" s="20"/>
      <c r="D815" s="19"/>
      <c r="E815" s="19"/>
      <c r="F815" s="19"/>
      <c r="G815" s="19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17"/>
    </row>
    <row r="816" spans="1:19" ht="12.75">
      <c r="A816" s="20"/>
      <c r="B816" s="20"/>
      <c r="C816" s="20"/>
      <c r="D816" s="19"/>
      <c r="E816" s="19"/>
      <c r="F816" s="19"/>
      <c r="G816" s="19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17"/>
    </row>
    <row r="817" spans="1:19" ht="12.75">
      <c r="A817" s="20"/>
      <c r="B817" s="20"/>
      <c r="C817" s="20"/>
      <c r="D817" s="19"/>
      <c r="E817" s="19"/>
      <c r="F817" s="19"/>
      <c r="G817" s="19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17"/>
    </row>
    <row r="818" spans="1:19" ht="12.75">
      <c r="A818" s="20"/>
      <c r="B818" s="20"/>
      <c r="C818" s="20"/>
      <c r="D818" s="19"/>
      <c r="E818" s="19"/>
      <c r="F818" s="19"/>
      <c r="G818" s="19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17"/>
    </row>
    <row r="819" spans="1:19" ht="12.75">
      <c r="A819" s="20"/>
      <c r="B819" s="20"/>
      <c r="C819" s="20"/>
      <c r="D819" s="19"/>
      <c r="E819" s="19"/>
      <c r="F819" s="19"/>
      <c r="G819" s="19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17"/>
    </row>
    <row r="820" spans="1:19" ht="12.75">
      <c r="A820" s="20"/>
      <c r="B820" s="20"/>
      <c r="C820" s="20"/>
      <c r="D820" s="19"/>
      <c r="E820" s="19"/>
      <c r="F820" s="19"/>
      <c r="G820" s="19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17"/>
    </row>
    <row r="821" spans="1:19" ht="12.75">
      <c r="A821" s="20"/>
      <c r="B821" s="20"/>
      <c r="C821" s="20"/>
      <c r="D821" s="19"/>
      <c r="E821" s="19"/>
      <c r="F821" s="19"/>
      <c r="G821" s="19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17"/>
    </row>
    <row r="822" spans="1:19" ht="12.75">
      <c r="A822" s="20"/>
      <c r="B822" s="20"/>
      <c r="C822" s="20"/>
      <c r="D822" s="19"/>
      <c r="E822" s="19"/>
      <c r="F822" s="19"/>
      <c r="G822" s="19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17"/>
    </row>
    <row r="823" spans="1:19" ht="12.75">
      <c r="A823" s="20"/>
      <c r="B823" s="20"/>
      <c r="C823" s="20"/>
      <c r="D823" s="19"/>
      <c r="E823" s="19"/>
      <c r="F823" s="19"/>
      <c r="G823" s="19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17"/>
    </row>
    <row r="824" spans="1:19" ht="12.75">
      <c r="A824" s="20"/>
      <c r="B824" s="20"/>
      <c r="C824" s="20"/>
      <c r="D824" s="19"/>
      <c r="E824" s="19"/>
      <c r="F824" s="19"/>
      <c r="G824" s="19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17"/>
    </row>
    <row r="825" spans="1:19" ht="12.75">
      <c r="A825" s="20"/>
      <c r="B825" s="20"/>
      <c r="C825" s="20"/>
      <c r="D825" s="19"/>
      <c r="E825" s="19"/>
      <c r="F825" s="19"/>
      <c r="G825" s="19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17"/>
    </row>
    <row r="826" spans="1:19" ht="12.75">
      <c r="A826" s="20"/>
      <c r="B826" s="20"/>
      <c r="C826" s="20"/>
      <c r="D826" s="19"/>
      <c r="E826" s="19"/>
      <c r="F826" s="19"/>
      <c r="G826" s="19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17"/>
    </row>
    <row r="827" spans="1:19" ht="12.75">
      <c r="A827" s="20"/>
      <c r="B827" s="20"/>
      <c r="C827" s="20"/>
      <c r="D827" s="19"/>
      <c r="E827" s="19"/>
      <c r="F827" s="19"/>
      <c r="G827" s="19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17"/>
    </row>
    <row r="828" spans="1:19" ht="12.75">
      <c r="A828" s="20"/>
      <c r="B828" s="20"/>
      <c r="C828" s="20"/>
      <c r="D828" s="19"/>
      <c r="E828" s="19"/>
      <c r="F828" s="19"/>
      <c r="G828" s="19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17"/>
    </row>
    <row r="829" spans="1:19" ht="12.75">
      <c r="A829" s="20"/>
      <c r="B829" s="20"/>
      <c r="C829" s="20"/>
      <c r="D829" s="19"/>
      <c r="E829" s="19"/>
      <c r="F829" s="19"/>
      <c r="G829" s="19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17"/>
    </row>
    <row r="830" spans="1:19" ht="12.75">
      <c r="A830" s="20"/>
      <c r="B830" s="20"/>
      <c r="C830" s="20"/>
      <c r="D830" s="19"/>
      <c r="E830" s="19"/>
      <c r="F830" s="19"/>
      <c r="G830" s="19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17"/>
    </row>
    <row r="831" spans="1:19" ht="12.75">
      <c r="A831" s="20"/>
      <c r="B831" s="20"/>
      <c r="C831" s="20"/>
      <c r="D831" s="19"/>
      <c r="E831" s="19"/>
      <c r="F831" s="19"/>
      <c r="G831" s="19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17"/>
    </row>
    <row r="832" spans="1:19" ht="12.75">
      <c r="A832" s="20"/>
      <c r="B832" s="20"/>
      <c r="C832" s="20"/>
      <c r="D832" s="19"/>
      <c r="E832" s="19"/>
      <c r="F832" s="19"/>
      <c r="G832" s="19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17"/>
    </row>
    <row r="833" spans="1:19" ht="12.75">
      <c r="A833" s="20"/>
      <c r="B833" s="20"/>
      <c r="C833" s="20"/>
      <c r="D833" s="19"/>
      <c r="E833" s="19"/>
      <c r="F833" s="19"/>
      <c r="G833" s="19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17"/>
    </row>
    <row r="834" spans="1:19" ht="12.75">
      <c r="A834" s="20"/>
      <c r="B834" s="20"/>
      <c r="C834" s="20"/>
      <c r="D834" s="19"/>
      <c r="E834" s="19"/>
      <c r="F834" s="19"/>
      <c r="G834" s="19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17"/>
    </row>
    <row r="835" spans="1:19" ht="12.75">
      <c r="A835" s="20"/>
      <c r="B835" s="20"/>
      <c r="C835" s="20"/>
      <c r="D835" s="19"/>
      <c r="E835" s="19"/>
      <c r="F835" s="19"/>
      <c r="G835" s="19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17"/>
    </row>
    <row r="836" spans="1:19" ht="12.75">
      <c r="A836" s="20"/>
      <c r="B836" s="20"/>
      <c r="C836" s="20"/>
      <c r="D836" s="19"/>
      <c r="E836" s="19"/>
      <c r="F836" s="19"/>
      <c r="G836" s="19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17"/>
    </row>
    <row r="837" spans="1:19" ht="12.75">
      <c r="A837" s="20"/>
      <c r="B837" s="20"/>
      <c r="C837" s="20"/>
      <c r="D837" s="19"/>
      <c r="E837" s="19"/>
      <c r="F837" s="19"/>
      <c r="G837" s="19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17"/>
    </row>
    <row r="838" spans="1:19" ht="12.75">
      <c r="A838" s="20"/>
      <c r="B838" s="20"/>
      <c r="C838" s="20"/>
      <c r="D838" s="19"/>
      <c r="E838" s="19"/>
      <c r="F838" s="19"/>
      <c r="G838" s="19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17"/>
    </row>
    <row r="839" spans="1:19" ht="12.75">
      <c r="A839" s="20"/>
      <c r="B839" s="20"/>
      <c r="C839" s="20"/>
      <c r="D839" s="19"/>
      <c r="E839" s="19"/>
      <c r="F839" s="19"/>
      <c r="G839" s="19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17"/>
    </row>
    <row r="840" spans="1:19" ht="12.75">
      <c r="A840" s="20"/>
      <c r="B840" s="20"/>
      <c r="C840" s="20"/>
      <c r="D840" s="19"/>
      <c r="E840" s="19"/>
      <c r="F840" s="19"/>
      <c r="G840" s="19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17"/>
    </row>
    <row r="841" spans="1:19" ht="12.75">
      <c r="A841" s="20"/>
      <c r="B841" s="20"/>
      <c r="C841" s="20"/>
      <c r="D841" s="19"/>
      <c r="E841" s="19"/>
      <c r="F841" s="19"/>
      <c r="G841" s="19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17"/>
    </row>
    <row r="842" spans="1:19" ht="12.75">
      <c r="A842" s="20"/>
      <c r="B842" s="20"/>
      <c r="C842" s="20"/>
      <c r="D842" s="19"/>
      <c r="E842" s="19"/>
      <c r="F842" s="19"/>
      <c r="G842" s="19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17"/>
    </row>
    <row r="843" spans="1:19" ht="12.75">
      <c r="A843" s="20"/>
      <c r="B843" s="20"/>
      <c r="C843" s="20"/>
      <c r="D843" s="19"/>
      <c r="E843" s="19"/>
      <c r="F843" s="19"/>
      <c r="G843" s="19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17"/>
    </row>
    <row r="844" spans="1:19" ht="12.75">
      <c r="A844" s="20"/>
      <c r="B844" s="20"/>
      <c r="C844" s="20"/>
      <c r="D844" s="19"/>
      <c r="E844" s="19"/>
      <c r="F844" s="19"/>
      <c r="G844" s="19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17"/>
    </row>
    <row r="845" spans="1:19" ht="12.75">
      <c r="A845" s="20"/>
      <c r="B845" s="20"/>
      <c r="C845" s="20"/>
      <c r="D845" s="19"/>
      <c r="E845" s="19"/>
      <c r="F845" s="19"/>
      <c r="G845" s="19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17"/>
    </row>
    <row r="846" spans="1:19" ht="12.75">
      <c r="A846" s="20"/>
      <c r="B846" s="20"/>
      <c r="C846" s="20"/>
      <c r="D846" s="19"/>
      <c r="E846" s="19"/>
      <c r="F846" s="19"/>
      <c r="G846" s="19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17"/>
    </row>
    <row r="847" spans="1:19" ht="12.75">
      <c r="A847" s="20"/>
      <c r="B847" s="20"/>
      <c r="C847" s="20"/>
      <c r="D847" s="19"/>
      <c r="E847" s="19"/>
      <c r="F847" s="19"/>
      <c r="G847" s="19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17"/>
    </row>
    <row r="848" spans="1:19" ht="12.75">
      <c r="A848" s="20"/>
      <c r="B848" s="20"/>
      <c r="C848" s="20"/>
      <c r="D848" s="19"/>
      <c r="E848" s="19"/>
      <c r="F848" s="19"/>
      <c r="G848" s="19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17"/>
    </row>
    <row r="849" spans="1:19" ht="12.75">
      <c r="A849" s="20"/>
      <c r="B849" s="20"/>
      <c r="C849" s="20"/>
      <c r="D849" s="19"/>
      <c r="E849" s="19"/>
      <c r="F849" s="19"/>
      <c r="G849" s="19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17"/>
    </row>
    <row r="850" spans="1:19" ht="12.75">
      <c r="A850" s="20"/>
      <c r="B850" s="20"/>
      <c r="C850" s="20"/>
      <c r="D850" s="19"/>
      <c r="E850" s="19"/>
      <c r="F850" s="19"/>
      <c r="G850" s="19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17"/>
    </row>
    <row r="851" spans="1:19" ht="12.75">
      <c r="A851" s="20"/>
      <c r="B851" s="20"/>
      <c r="C851" s="20"/>
      <c r="D851" s="19"/>
      <c r="E851" s="19"/>
      <c r="F851" s="19"/>
      <c r="G851" s="19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17"/>
    </row>
    <row r="852" spans="1:19" ht="12.75">
      <c r="A852" s="20"/>
      <c r="B852" s="20"/>
      <c r="C852" s="20"/>
      <c r="D852" s="19"/>
      <c r="E852" s="19"/>
      <c r="F852" s="19"/>
      <c r="G852" s="19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17"/>
    </row>
    <row r="853" spans="1:19" ht="12.75">
      <c r="A853" s="20"/>
      <c r="B853" s="20"/>
      <c r="C853" s="20"/>
      <c r="D853" s="19"/>
      <c r="E853" s="19"/>
      <c r="F853" s="19"/>
      <c r="G853" s="19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17"/>
    </row>
    <row r="854" spans="1:19" ht="12.75">
      <c r="A854" s="20"/>
      <c r="B854" s="20"/>
      <c r="C854" s="20"/>
      <c r="D854" s="19"/>
      <c r="E854" s="19"/>
      <c r="F854" s="19"/>
      <c r="G854" s="19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17"/>
    </row>
    <row r="855" spans="1:19" ht="12.75">
      <c r="A855" s="20"/>
      <c r="B855" s="20"/>
      <c r="C855" s="20"/>
      <c r="D855" s="19"/>
      <c r="E855" s="19"/>
      <c r="F855" s="19"/>
      <c r="G855" s="19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17"/>
    </row>
    <row r="856" spans="1:19" ht="12.75">
      <c r="A856" s="20"/>
      <c r="B856" s="20"/>
      <c r="C856" s="20"/>
      <c r="D856" s="19"/>
      <c r="E856" s="19"/>
      <c r="F856" s="19"/>
      <c r="G856" s="19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17"/>
    </row>
    <row r="857" spans="1:19" ht="12.75">
      <c r="A857" s="20"/>
      <c r="B857" s="20"/>
      <c r="C857" s="20"/>
      <c r="D857" s="19"/>
      <c r="E857" s="19"/>
      <c r="F857" s="19"/>
      <c r="G857" s="19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17"/>
    </row>
    <row r="858" spans="1:19" ht="12.75">
      <c r="A858" s="20"/>
      <c r="B858" s="20"/>
      <c r="C858" s="20"/>
      <c r="D858" s="19"/>
      <c r="E858" s="19"/>
      <c r="F858" s="19"/>
      <c r="G858" s="19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17"/>
    </row>
    <row r="859" spans="1:19" ht="12.75">
      <c r="A859" s="20"/>
      <c r="B859" s="20"/>
      <c r="C859" s="20"/>
      <c r="D859" s="19"/>
      <c r="E859" s="19"/>
      <c r="F859" s="19"/>
      <c r="G859" s="19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17"/>
    </row>
    <row r="860" spans="1:19" ht="12.75">
      <c r="A860" s="20"/>
      <c r="B860" s="20"/>
      <c r="C860" s="20"/>
      <c r="D860" s="19"/>
      <c r="E860" s="19"/>
      <c r="F860" s="19"/>
      <c r="G860" s="19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17"/>
    </row>
    <row r="861" spans="1:19" ht="12.75">
      <c r="A861" s="20"/>
      <c r="B861" s="20"/>
      <c r="C861" s="20"/>
      <c r="D861" s="19"/>
      <c r="E861" s="19"/>
      <c r="F861" s="19"/>
      <c r="G861" s="19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17"/>
    </row>
    <row r="862" spans="1:19" ht="12.75">
      <c r="A862" s="20"/>
      <c r="B862" s="20"/>
      <c r="C862" s="20"/>
      <c r="D862" s="19"/>
      <c r="E862" s="19"/>
      <c r="F862" s="19"/>
      <c r="G862" s="19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17"/>
    </row>
    <row r="863" spans="1:19" ht="12.75">
      <c r="A863" s="20"/>
      <c r="B863" s="20"/>
      <c r="C863" s="20"/>
      <c r="D863" s="19"/>
      <c r="E863" s="19"/>
      <c r="F863" s="19"/>
      <c r="G863" s="19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17"/>
    </row>
    <row r="864" spans="1:19" ht="12.75">
      <c r="A864" s="20"/>
      <c r="B864" s="20"/>
      <c r="C864" s="20"/>
      <c r="D864" s="19"/>
      <c r="E864" s="19"/>
      <c r="F864" s="19"/>
      <c r="G864" s="19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17"/>
    </row>
    <row r="865" spans="1:19" ht="12.75">
      <c r="A865" s="20"/>
      <c r="B865" s="20"/>
      <c r="C865" s="20"/>
      <c r="D865" s="19"/>
      <c r="E865" s="19"/>
      <c r="F865" s="19"/>
      <c r="G865" s="19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17"/>
    </row>
    <row r="866" spans="1:19" ht="12.75">
      <c r="A866" s="20"/>
      <c r="B866" s="20"/>
      <c r="C866" s="20"/>
      <c r="D866" s="19"/>
      <c r="E866" s="19"/>
      <c r="F866" s="19"/>
      <c r="G866" s="19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17"/>
    </row>
    <row r="867" spans="1:19" ht="12.75">
      <c r="A867" s="20"/>
      <c r="B867" s="20"/>
      <c r="C867" s="20"/>
      <c r="D867" s="19"/>
      <c r="E867" s="19"/>
      <c r="F867" s="19"/>
      <c r="G867" s="19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17"/>
    </row>
    <row r="868" spans="1:19" ht="12.75">
      <c r="A868" s="20"/>
      <c r="B868" s="20"/>
      <c r="C868" s="20"/>
      <c r="D868" s="19"/>
      <c r="E868" s="19"/>
      <c r="F868" s="19"/>
      <c r="G868" s="19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17"/>
    </row>
    <row r="869" spans="1:19" ht="12.75">
      <c r="A869" s="20"/>
      <c r="B869" s="20"/>
      <c r="C869" s="20"/>
      <c r="D869" s="19"/>
      <c r="E869" s="19"/>
      <c r="F869" s="19"/>
      <c r="G869" s="19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17"/>
    </row>
    <row r="870" spans="1:19" ht="12.75">
      <c r="A870" s="20"/>
      <c r="B870" s="20"/>
      <c r="C870" s="20"/>
      <c r="D870" s="19"/>
      <c r="E870" s="19"/>
      <c r="F870" s="19"/>
      <c r="G870" s="19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17"/>
    </row>
    <row r="871" spans="1:19" ht="12.75">
      <c r="A871" s="20"/>
      <c r="B871" s="20"/>
      <c r="C871" s="20"/>
      <c r="D871" s="19"/>
      <c r="E871" s="19"/>
      <c r="F871" s="19"/>
      <c r="G871" s="19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17"/>
    </row>
    <row r="872" spans="1:19" ht="12.75">
      <c r="A872" s="20"/>
      <c r="B872" s="20"/>
      <c r="C872" s="20"/>
      <c r="D872" s="19"/>
      <c r="E872" s="19"/>
      <c r="F872" s="19"/>
      <c r="G872" s="19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17"/>
    </row>
    <row r="873" spans="1:19" ht="12.75">
      <c r="A873" s="20"/>
      <c r="B873" s="20"/>
      <c r="C873" s="20"/>
      <c r="D873" s="19"/>
      <c r="E873" s="19"/>
      <c r="F873" s="19"/>
      <c r="G873" s="19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17"/>
    </row>
    <row r="874" spans="1:19" ht="12.75">
      <c r="A874" s="20"/>
      <c r="B874" s="20"/>
      <c r="C874" s="20"/>
      <c r="D874" s="19"/>
      <c r="E874" s="19"/>
      <c r="F874" s="19"/>
      <c r="G874" s="19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17"/>
    </row>
    <row r="875" spans="1:19" ht="12.75">
      <c r="A875" s="20"/>
      <c r="B875" s="20"/>
      <c r="C875" s="20"/>
      <c r="D875" s="19"/>
      <c r="E875" s="19"/>
      <c r="F875" s="19"/>
      <c r="G875" s="19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17"/>
    </row>
    <row r="876" spans="1:19" ht="12.75">
      <c r="A876" s="20"/>
      <c r="B876" s="20"/>
      <c r="C876" s="20"/>
      <c r="D876" s="19"/>
      <c r="E876" s="19"/>
      <c r="F876" s="19"/>
      <c r="G876" s="19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17"/>
    </row>
    <row r="877" spans="1:19" ht="12.75">
      <c r="A877" s="20"/>
      <c r="B877" s="20"/>
      <c r="C877" s="20"/>
      <c r="D877" s="19"/>
      <c r="E877" s="19"/>
      <c r="F877" s="19"/>
      <c r="G877" s="19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17"/>
    </row>
    <row r="878" spans="1:19" ht="12.75">
      <c r="A878" s="20"/>
      <c r="B878" s="20"/>
      <c r="C878" s="20"/>
      <c r="D878" s="19"/>
      <c r="E878" s="19"/>
      <c r="F878" s="19"/>
      <c r="G878" s="19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17"/>
    </row>
    <row r="879" spans="1:19" ht="12.75">
      <c r="A879" s="20"/>
      <c r="B879" s="20"/>
      <c r="C879" s="20"/>
      <c r="D879" s="19"/>
      <c r="E879" s="19"/>
      <c r="F879" s="19"/>
      <c r="G879" s="19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17"/>
    </row>
    <row r="880" spans="1:19" ht="12.75">
      <c r="A880" s="20"/>
      <c r="B880" s="20"/>
      <c r="C880" s="20"/>
      <c r="D880" s="19"/>
      <c r="E880" s="19"/>
      <c r="F880" s="19"/>
      <c r="G880" s="19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17"/>
    </row>
    <row r="881" spans="1:19" ht="12.75">
      <c r="A881" s="20"/>
      <c r="B881" s="20"/>
      <c r="C881" s="20"/>
      <c r="D881" s="19"/>
      <c r="E881" s="19"/>
      <c r="F881" s="19"/>
      <c r="G881" s="19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17"/>
    </row>
    <row r="882" spans="1:19" ht="12.75">
      <c r="A882" s="20"/>
      <c r="B882" s="20"/>
      <c r="C882" s="20"/>
      <c r="D882" s="19"/>
      <c r="E882" s="19"/>
      <c r="F882" s="19"/>
      <c r="G882" s="19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17"/>
    </row>
    <row r="883" spans="1:19" ht="12.75">
      <c r="A883" s="20"/>
      <c r="B883" s="20"/>
      <c r="C883" s="20"/>
      <c r="D883" s="19"/>
      <c r="E883" s="19"/>
      <c r="F883" s="19"/>
      <c r="G883" s="19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17"/>
    </row>
    <row r="884" spans="1:19" ht="12.75">
      <c r="A884" s="20"/>
      <c r="B884" s="20"/>
      <c r="C884" s="20"/>
      <c r="D884" s="19"/>
      <c r="E884" s="19"/>
      <c r="F884" s="19"/>
      <c r="G884" s="19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17"/>
    </row>
    <row r="885" spans="1:19" ht="12.75">
      <c r="A885" s="20"/>
      <c r="B885" s="20"/>
      <c r="C885" s="20"/>
      <c r="D885" s="19"/>
      <c r="E885" s="19"/>
      <c r="F885" s="19"/>
      <c r="G885" s="19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17"/>
    </row>
    <row r="886" spans="1:19" ht="12.75">
      <c r="A886" s="20"/>
      <c r="B886" s="20"/>
      <c r="C886" s="20"/>
      <c r="D886" s="19"/>
      <c r="E886" s="19"/>
      <c r="F886" s="19"/>
      <c r="G886" s="19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17"/>
    </row>
    <row r="887" spans="1:19" ht="12.75">
      <c r="A887" s="20"/>
      <c r="B887" s="20"/>
      <c r="C887" s="20"/>
      <c r="D887" s="19"/>
      <c r="E887" s="19"/>
      <c r="F887" s="19"/>
      <c r="G887" s="19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17"/>
    </row>
    <row r="888" spans="1:19" ht="12.75">
      <c r="A888" s="20"/>
      <c r="B888" s="20"/>
      <c r="C888" s="20"/>
      <c r="D888" s="19"/>
      <c r="E888" s="19"/>
      <c r="F888" s="19"/>
      <c r="G888" s="19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17"/>
    </row>
    <row r="889" spans="1:19" ht="12.75">
      <c r="A889" s="20"/>
      <c r="B889" s="20"/>
      <c r="C889" s="20"/>
      <c r="D889" s="19"/>
      <c r="E889" s="19"/>
      <c r="F889" s="19"/>
      <c r="G889" s="19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17"/>
    </row>
  </sheetData>
  <sheetProtection/>
  <mergeCells count="17">
    <mergeCell ref="A224:D224"/>
    <mergeCell ref="A9:A11"/>
    <mergeCell ref="B40:B41"/>
    <mergeCell ref="A16:A17"/>
    <mergeCell ref="A161:A162"/>
    <mergeCell ref="B219:B223"/>
    <mergeCell ref="B81:B83"/>
    <mergeCell ref="B86:B87"/>
    <mergeCell ref="A1:K1"/>
    <mergeCell ref="H5:I5"/>
    <mergeCell ref="J5:K5"/>
    <mergeCell ref="B5:B6"/>
    <mergeCell ref="A5:A6"/>
    <mergeCell ref="H4:K4"/>
    <mergeCell ref="E4:G5"/>
    <mergeCell ref="D5:D6"/>
    <mergeCell ref="C5:C6"/>
  </mergeCells>
  <printOptions horizontalCentered="1"/>
  <pageMargins left="0.5511811023622047" right="0.35433070866141736" top="0.984251968503937" bottom="0.7874015748031497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jbubrowiecka</cp:lastModifiedBy>
  <cp:lastPrinted>2019-03-27T12:43:12Z</cp:lastPrinted>
  <dcterms:created xsi:type="dcterms:W3CDTF">2002-08-09T09:29:35Z</dcterms:created>
  <dcterms:modified xsi:type="dcterms:W3CDTF">2019-03-27T12:43:30Z</dcterms:modified>
  <cp:category/>
  <cp:version/>
  <cp:contentType/>
  <cp:contentStatus/>
</cp:coreProperties>
</file>