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art 206 sesja" sheetId="1" r:id="rId1"/>
  </sheets>
  <definedNames/>
  <calcPr fullCalcOnLoad="1"/>
</workbook>
</file>

<file path=xl/sharedStrings.xml><?xml version="1.0" encoding="utf-8"?>
<sst xmlns="http://schemas.openxmlformats.org/spreadsheetml/2006/main" count="255" uniqueCount="77">
  <si>
    <t>Nazwa projektu</t>
  </si>
  <si>
    <t>Lata realizacji</t>
  </si>
  <si>
    <t>Dział</t>
  </si>
  <si>
    <t xml:space="preserve">Rozdział </t>
  </si>
  <si>
    <t>OGÓŁEM</t>
  </si>
  <si>
    <t xml:space="preserve">                         (imię i nazwisko, stanowisko służbowe)</t>
  </si>
  <si>
    <t>Nr i data uchwały organu stanowiącego</t>
  </si>
  <si>
    <t>Dane dot. identyfikacji umiejscowienia środków</t>
  </si>
  <si>
    <t>Pozycja w uchwale budżetowej / uchwale WPI</t>
  </si>
  <si>
    <r>
      <t xml:space="preserve">Nazwa programu: </t>
    </r>
    <r>
      <rPr>
        <b/>
        <sz val="10"/>
        <rFont val="Times New Roman"/>
        <family val="1"/>
      </rPr>
      <t>Program Operacyjny Kapitał Ludzki</t>
    </r>
  </si>
  <si>
    <t xml:space="preserve">inne środki </t>
  </si>
  <si>
    <t>kwota w zł</t>
  </si>
  <si>
    <t>Fundusz współfinan-sujący projekt (EFRR/EFS/                                                                                                                                                                                                                       FS/EFRROW)</t>
  </si>
  <si>
    <t>środki pochodzące z UE</t>
  </si>
  <si>
    <t xml:space="preserve">środki pochodzące z budżetu jst* </t>
  </si>
  <si>
    <t>itd.***</t>
  </si>
  <si>
    <t>*** Należy dodać kolejne wiersze na pozostałe programy</t>
  </si>
  <si>
    <t>suma programu</t>
  </si>
  <si>
    <t>** W przypadku gdyby projekt realizowany był z więcej niż z jednego rozdziału klasyfikacji budżetowej, należy dodać wiersz.</t>
  </si>
  <si>
    <t>* Należy wykazywać środki pokryte zarówno dochodami własnymi, jak i pożyczkami czy kredytami.</t>
  </si>
  <si>
    <t>Źródła finansowania                                                                                                                                                                                                                                w latach 2009 - 2011</t>
  </si>
  <si>
    <r>
      <t xml:space="preserve">Nazwa programu: </t>
    </r>
    <r>
      <rPr>
        <b/>
        <sz val="10"/>
        <rFont val="Times New Roman"/>
        <family val="1"/>
      </rPr>
      <t>Infrastruktura i Środowisko</t>
    </r>
  </si>
  <si>
    <r>
      <t xml:space="preserve">Nazwa programu: </t>
    </r>
    <r>
      <rPr>
        <b/>
        <sz val="10"/>
        <rFont val="Times New Roman"/>
        <family val="1"/>
      </rPr>
      <t>Innowacyjna Gospodarka</t>
    </r>
  </si>
  <si>
    <t>środki z budżetu państwa</t>
  </si>
  <si>
    <t>Całkowite koszty projektu (uwzględniające cały okres realizacji)</t>
  </si>
  <si>
    <t>Część</t>
  </si>
  <si>
    <t>Modernizacja i rozbudowa miejskich obiektów kultury w Mławie</t>
  </si>
  <si>
    <t>Poprawa układu komunikacyjnego Miasta Mławy (budowa i modernizacja dróg gminnych)</t>
  </si>
  <si>
    <t>Modernizacja  i rozbudowa bazy rekreacyjno-sportowej  MOSiR w Mławie</t>
  </si>
  <si>
    <t xml:space="preserve">Rewitalizacja Zabytkowego Parku Miejskiego </t>
  </si>
  <si>
    <t>Rewitalizacja Miasta Mławy</t>
  </si>
  <si>
    <t>Budowa systemu monitoringu wizyjnego miasta Mławy</t>
  </si>
  <si>
    <t>Odnowa komunalnych zasobów mieszkaniowych na obszarach problemowych w Mławie</t>
  </si>
  <si>
    <t>"e-Mława" - rozwój społeczeństwa informacyjnego i  przeciwdziałanie wykluczeniu cyfrowemu</t>
  </si>
  <si>
    <t>Rozbudowa sieci wodociągowej na terenie miasta Mławy</t>
  </si>
  <si>
    <t>Termomodernizacje budynków użyteczności publicznej</t>
  </si>
  <si>
    <t>2009-2012</t>
  </si>
  <si>
    <t>2009-2015</t>
  </si>
  <si>
    <t>2008-2015</t>
  </si>
  <si>
    <t>Załącznik Nr 4 poz. 5</t>
  </si>
  <si>
    <t>2009-2010</t>
  </si>
  <si>
    <t>2009-2013</t>
  </si>
  <si>
    <t>Selektywna zbiórka odpadów na terenie miasta Mławy</t>
  </si>
  <si>
    <t>Rozbudowa szlaków turystyczno-kulturalnych w Mławie</t>
  </si>
  <si>
    <t>Podnoszenie kwalifikacji zawodowych mieszkańców Mławy</t>
  </si>
  <si>
    <t>Budowa sali sportowej przy Szkole Podstawowej Nr 6 w Mławie</t>
  </si>
  <si>
    <t>Przebudowa boisk sportowych przy Zespole Placówek Oświatowych Nr 1 w Mławie</t>
  </si>
  <si>
    <t>Budowa ścieżek rowerowych na terenie Miasta Mławy</t>
  </si>
  <si>
    <t>Budowa boiska sportowego przy Gimnazjum Nr 1 w Mławie</t>
  </si>
  <si>
    <t>EFRR</t>
  </si>
  <si>
    <t>EFS</t>
  </si>
  <si>
    <t>FS</t>
  </si>
  <si>
    <t>Punkty</t>
  </si>
  <si>
    <t xml:space="preserve">Budowa i modernizacja sieci kanalizacji odwodnieniowej na terenie Mławy </t>
  </si>
  <si>
    <t>Budowa dróg gminnych usprawniających komunikację z dzielnicą przemysłową w Mławie</t>
  </si>
  <si>
    <t>Budowa boiska sportowego przy Szkole Podstawowej Nr 6 w Mławie</t>
  </si>
  <si>
    <t>Budowa sali sportowej przy Gimnazjum Nr 1 w Mławie</t>
  </si>
  <si>
    <t>Modernizacja sieci wodociągowej na terenie Mławy</t>
  </si>
  <si>
    <t>Budowa przedszkola przy Zespole Placówek  Oświatowych nr 2 w Mławie</t>
  </si>
  <si>
    <t xml:space="preserve">Budowa drogi gminnej dojazdowej do dzielnicy przemysłowej w Mławie </t>
  </si>
  <si>
    <t>Budowa stref rekreacji dziecięcej w Mławie</t>
  </si>
  <si>
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projektów w ramach programu opera-cyjnego </t>
  </si>
  <si>
    <t>według klasyfikacji budżetowej**</t>
  </si>
  <si>
    <t>Załącznik Nr 4 poz. 3</t>
  </si>
  <si>
    <t>Uchwała Nr XXIII/242/2008</t>
  </si>
  <si>
    <t>Rady Miejskiej w Mławie</t>
  </si>
  <si>
    <r>
      <t>Planowane wydatki w latach  2009 -2011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</si>
  <si>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Nazwa programu: </t>
    </r>
    <r>
      <rPr>
        <b/>
        <sz val="7"/>
        <rFont val="Times New Roman"/>
        <family val="1"/>
      </rPr>
      <t>Regionalny Program Operacyjny Województwa Mazowieckiego na lata 2007-2013</t>
    </r>
  </si>
  <si>
    <t>Łącznie wydatki                                                                                                                                                                                                               w latach          2009-2011</t>
  </si>
  <si>
    <t>Uporzadkowanie gospodarki wodno-ściekowej na terenie Aglomeracji Mławy (modernizacja oczyszczalni ścieków, budowa kolektorów kananlizacji sanitarnej)</t>
  </si>
  <si>
    <t xml:space="preserve">Informacje o środkach pochodzących z budżetów jednostek samorządu terytorialnego określonych w uchwałach organu </t>
  </si>
  <si>
    <t>stanowiacego jst, planowanych na realizację programów operacyjnych w Województwie Mazowieckim (art. 206 uofp).</t>
  </si>
  <si>
    <t xml:space="preserve">Załącznik do Uchwały NR XXIV/261/2008 </t>
  </si>
  <si>
    <t>z dnia 13 sierpnia 2008r.</t>
  </si>
  <si>
    <t>sporządził ..........................................................................................................</t>
  </si>
  <si>
    <t>data ..................................        podpis .............................................</t>
  </si>
  <si>
    <t>nr telefonu .........................     adres e-mail 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</si>
</sst>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"/>
      <name val="Arial CE"/>
      <family val="0"/>
    </font>
    <font>
      <b/>
      <sz val="7"/>
      <color indexed="8"/>
      <name val="Times New Roman"/>
      <family val="1"/>
    </font>
    <font>
      <b/>
      <sz val="7"/>
      <color indexed="14"/>
      <name val="Times New Roman"/>
      <family val="1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8" applyFont="1" applyBorder="1" applyAlignment="1">
      <alignment horizontal="left" vertical="center" wrapText="1"/>
      <protection/>
    </xf>
    <xf numFmtId="0" fontId="4" fillId="0" borderId="0" xfId="18" applyFont="1" applyBorder="1" applyAlignment="1">
      <alignment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5" fillId="0" borderId="0" xfId="18" applyFont="1" applyBorder="1" applyAlignment="1">
      <alignment vertical="center" wrapText="1"/>
      <protection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1" fontId="14" fillId="0" borderId="7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4" fillId="0" borderId="3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0" xfId="18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RZ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workbookViewId="0" topLeftCell="A169">
      <selection activeCell="E161" sqref="E161"/>
    </sheetView>
  </sheetViews>
  <sheetFormatPr defaultColWidth="9.00390625" defaultRowHeight="12.75"/>
  <cols>
    <col min="1" max="1" width="6.25390625" style="1" customWidth="1"/>
    <col min="2" max="2" width="9.75390625" style="1" customWidth="1"/>
    <col min="3" max="3" width="19.125" style="1" customWidth="1"/>
    <col min="4" max="4" width="10.00390625" style="34" customWidth="1"/>
    <col min="5" max="5" width="8.875" style="34" customWidth="1"/>
    <col min="6" max="6" width="6.25390625" style="1" customWidth="1"/>
    <col min="7" max="7" width="12.625" style="1" customWidth="1"/>
    <col min="8" max="8" width="19.00390625" style="1" customWidth="1"/>
    <col min="9" max="9" width="4.125" style="1" customWidth="1"/>
    <col min="10" max="10" width="4.625" style="1" customWidth="1"/>
    <col min="11" max="11" width="5.75390625" style="1" customWidth="1"/>
    <col min="12" max="12" width="8.875" style="1" customWidth="1"/>
    <col min="13" max="13" width="9.00390625" style="1" customWidth="1"/>
    <col min="14" max="14" width="8.625" style="1" customWidth="1"/>
    <col min="15" max="15" width="9.00390625" style="1" customWidth="1"/>
    <col min="16" max="16" width="11.25390625" style="28" hidden="1" customWidth="1"/>
    <col min="17" max="16384" width="9.125" style="1" customWidth="1"/>
  </cols>
  <sheetData>
    <row r="1" spans="1:15" ht="12" customHeight="1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5" t="s">
        <v>72</v>
      </c>
      <c r="M1" s="86"/>
      <c r="N1" s="86"/>
      <c r="O1" s="86"/>
    </row>
    <row r="2" spans="1:15" ht="12" customHeight="1">
      <c r="A2" s="87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5" t="s">
        <v>65</v>
      </c>
      <c r="M2" s="85"/>
      <c r="N2" s="85"/>
      <c r="O2" s="85"/>
    </row>
    <row r="3" spans="9:15" ht="13.5" customHeight="1" thickBot="1">
      <c r="I3" s="77"/>
      <c r="J3" s="77"/>
      <c r="K3" s="77"/>
      <c r="L3" s="90" t="s">
        <v>73</v>
      </c>
      <c r="M3" s="90"/>
      <c r="N3" s="90"/>
      <c r="O3" s="90"/>
    </row>
    <row r="4" spans="1:16" ht="20.25" customHeight="1">
      <c r="A4" s="143" t="s">
        <v>61</v>
      </c>
      <c r="B4" s="139" t="s">
        <v>12</v>
      </c>
      <c r="C4" s="145" t="s">
        <v>0</v>
      </c>
      <c r="D4" s="139" t="s">
        <v>7</v>
      </c>
      <c r="E4" s="147"/>
      <c r="F4" s="139" t="s">
        <v>1</v>
      </c>
      <c r="G4" s="141" t="s">
        <v>24</v>
      </c>
      <c r="H4" s="153" t="s">
        <v>20</v>
      </c>
      <c r="I4" s="155" t="s">
        <v>66</v>
      </c>
      <c r="J4" s="156"/>
      <c r="K4" s="156"/>
      <c r="L4" s="156"/>
      <c r="M4" s="156"/>
      <c r="N4" s="157"/>
      <c r="O4" s="148" t="s">
        <v>68</v>
      </c>
      <c r="P4" s="102" t="s">
        <v>52</v>
      </c>
    </row>
    <row r="5" spans="1:16" ht="36" customHeight="1">
      <c r="A5" s="144"/>
      <c r="B5" s="140"/>
      <c r="C5" s="146"/>
      <c r="D5" s="39" t="s">
        <v>6</v>
      </c>
      <c r="E5" s="39" t="s">
        <v>8</v>
      </c>
      <c r="F5" s="140"/>
      <c r="G5" s="142"/>
      <c r="H5" s="154"/>
      <c r="I5" s="150" t="s">
        <v>62</v>
      </c>
      <c r="J5" s="151"/>
      <c r="K5" s="152"/>
      <c r="L5" s="66">
        <v>2009</v>
      </c>
      <c r="M5" s="66">
        <v>2010</v>
      </c>
      <c r="N5" s="66">
        <v>2011</v>
      </c>
      <c r="O5" s="149"/>
      <c r="P5" s="102"/>
    </row>
    <row r="6" spans="1:16" ht="11.25" customHeight="1">
      <c r="A6" s="133"/>
      <c r="B6" s="134"/>
      <c r="C6" s="134"/>
      <c r="D6" s="134"/>
      <c r="E6" s="134"/>
      <c r="F6" s="135"/>
      <c r="G6" s="46" t="s">
        <v>11</v>
      </c>
      <c r="H6" s="13"/>
      <c r="I6" s="65" t="s">
        <v>25</v>
      </c>
      <c r="J6" s="66" t="s">
        <v>2</v>
      </c>
      <c r="K6" s="66" t="s">
        <v>3</v>
      </c>
      <c r="L6" s="66" t="s">
        <v>11</v>
      </c>
      <c r="M6" s="66" t="s">
        <v>11</v>
      </c>
      <c r="N6" s="66" t="s">
        <v>11</v>
      </c>
      <c r="O6" s="40" t="s">
        <v>11</v>
      </c>
      <c r="P6" s="118"/>
    </row>
    <row r="7" spans="1:16" s="45" customFormat="1" ht="15.75" customHeight="1">
      <c r="A7" s="136" t="s">
        <v>67</v>
      </c>
      <c r="B7" s="137"/>
      <c r="C7" s="137"/>
      <c r="D7" s="137"/>
      <c r="E7" s="137"/>
      <c r="F7" s="138"/>
      <c r="G7" s="41"/>
      <c r="H7" s="42"/>
      <c r="I7" s="43"/>
      <c r="J7" s="49"/>
      <c r="K7" s="49"/>
      <c r="L7" s="44"/>
      <c r="M7" s="44"/>
      <c r="N7" s="44"/>
      <c r="O7" s="44"/>
      <c r="P7" s="118"/>
    </row>
    <row r="8" spans="1:16" ht="9" customHeight="1">
      <c r="A8" s="91">
        <v>1</v>
      </c>
      <c r="B8" s="79" t="s">
        <v>49</v>
      </c>
      <c r="C8" s="100" t="s">
        <v>59</v>
      </c>
      <c r="D8" s="100"/>
      <c r="E8" s="100"/>
      <c r="F8" s="103" t="s">
        <v>40</v>
      </c>
      <c r="G8" s="105">
        <v>8000000</v>
      </c>
      <c r="H8" s="47" t="s">
        <v>4</v>
      </c>
      <c r="I8" s="32"/>
      <c r="J8" s="50"/>
      <c r="K8" s="50"/>
      <c r="L8" s="60">
        <f>SUM(L9:L12)</f>
        <v>5500000</v>
      </c>
      <c r="M8" s="60">
        <f>SUM(M9:M12)</f>
        <v>2500000</v>
      </c>
      <c r="N8" s="60">
        <f>SUM(N9:N12)</f>
        <v>0</v>
      </c>
      <c r="O8" s="63">
        <f aca="true" t="shared" si="0" ref="O8:O78">SUM(L8:N8)</f>
        <v>8000000</v>
      </c>
      <c r="P8" s="102">
        <v>39</v>
      </c>
    </row>
    <row r="9" spans="1:16" ht="9" customHeight="1">
      <c r="A9" s="92"/>
      <c r="B9" s="99"/>
      <c r="C9" s="101"/>
      <c r="D9" s="101"/>
      <c r="E9" s="101"/>
      <c r="F9" s="104"/>
      <c r="G9" s="106"/>
      <c r="H9" s="48" t="s">
        <v>13</v>
      </c>
      <c r="I9" s="33"/>
      <c r="J9" s="51">
        <v>600</v>
      </c>
      <c r="K9" s="52">
        <v>60016</v>
      </c>
      <c r="L9" s="61">
        <v>4441250</v>
      </c>
      <c r="M9" s="61">
        <v>2018750</v>
      </c>
      <c r="N9" s="61"/>
      <c r="O9" s="63">
        <f t="shared" si="0"/>
        <v>6460000</v>
      </c>
      <c r="P9" s="102"/>
    </row>
    <row r="10" spans="1:16" ht="9" customHeight="1">
      <c r="A10" s="92"/>
      <c r="B10" s="99"/>
      <c r="C10" s="101"/>
      <c r="D10" s="101"/>
      <c r="E10" s="101"/>
      <c r="F10" s="104"/>
      <c r="G10" s="106"/>
      <c r="H10" s="48" t="s">
        <v>23</v>
      </c>
      <c r="I10" s="33"/>
      <c r="J10" s="51">
        <v>600</v>
      </c>
      <c r="K10" s="52">
        <v>60016</v>
      </c>
      <c r="L10" s="61"/>
      <c r="M10" s="61"/>
      <c r="N10" s="61"/>
      <c r="O10" s="63">
        <f t="shared" si="0"/>
        <v>0</v>
      </c>
      <c r="P10" s="102"/>
    </row>
    <row r="11" spans="1:16" ht="9" customHeight="1">
      <c r="A11" s="92"/>
      <c r="B11" s="99"/>
      <c r="C11" s="101"/>
      <c r="D11" s="101"/>
      <c r="E11" s="101"/>
      <c r="F11" s="104"/>
      <c r="G11" s="106"/>
      <c r="H11" s="48" t="s">
        <v>14</v>
      </c>
      <c r="I11" s="33"/>
      <c r="J11" s="51">
        <v>600</v>
      </c>
      <c r="K11" s="52">
        <v>60016</v>
      </c>
      <c r="L11" s="61">
        <v>1058750</v>
      </c>
      <c r="M11" s="61">
        <v>481250</v>
      </c>
      <c r="N11" s="61"/>
      <c r="O11" s="63">
        <f t="shared" si="0"/>
        <v>1540000</v>
      </c>
      <c r="P11" s="102"/>
    </row>
    <row r="12" spans="1:16" ht="9" customHeight="1">
      <c r="A12" s="92"/>
      <c r="B12" s="99"/>
      <c r="C12" s="101"/>
      <c r="D12" s="101"/>
      <c r="E12" s="101"/>
      <c r="F12" s="104"/>
      <c r="G12" s="107"/>
      <c r="H12" s="48" t="s">
        <v>10</v>
      </c>
      <c r="I12" s="33"/>
      <c r="J12" s="51">
        <v>600</v>
      </c>
      <c r="K12" s="52">
        <v>60016</v>
      </c>
      <c r="L12" s="61"/>
      <c r="M12" s="61"/>
      <c r="N12" s="61"/>
      <c r="O12" s="63">
        <f t="shared" si="0"/>
        <v>0</v>
      </c>
      <c r="P12" s="102"/>
    </row>
    <row r="13" spans="1:16" ht="9" customHeight="1">
      <c r="A13" s="83">
        <v>2</v>
      </c>
      <c r="B13" s="80" t="s">
        <v>49</v>
      </c>
      <c r="C13" s="96" t="s">
        <v>29</v>
      </c>
      <c r="D13" s="111" t="s">
        <v>64</v>
      </c>
      <c r="E13" s="96" t="s">
        <v>39</v>
      </c>
      <c r="F13" s="93" t="s">
        <v>40</v>
      </c>
      <c r="G13" s="105">
        <v>3415840</v>
      </c>
      <c r="H13" s="47" t="s">
        <v>4</v>
      </c>
      <c r="I13" s="32"/>
      <c r="J13" s="50"/>
      <c r="K13" s="53"/>
      <c r="L13" s="60">
        <f>SUM(L14:L17)</f>
        <v>1821483</v>
      </c>
      <c r="M13" s="60">
        <f>SUM(M14:M17)</f>
        <v>1594357</v>
      </c>
      <c r="N13" s="60">
        <f>SUM(N14:N17)</f>
        <v>0</v>
      </c>
      <c r="O13" s="63">
        <f t="shared" si="0"/>
        <v>3415840</v>
      </c>
      <c r="P13" s="108">
        <v>33</v>
      </c>
    </row>
    <row r="14" spans="1:16" ht="9" customHeight="1">
      <c r="A14" s="84"/>
      <c r="B14" s="81"/>
      <c r="C14" s="97"/>
      <c r="D14" s="112"/>
      <c r="E14" s="97"/>
      <c r="F14" s="94"/>
      <c r="G14" s="106"/>
      <c r="H14" s="48" t="s">
        <v>13</v>
      </c>
      <c r="I14" s="33"/>
      <c r="J14" s="50">
        <v>900</v>
      </c>
      <c r="K14" s="53">
        <v>90004</v>
      </c>
      <c r="L14" s="61">
        <v>1470848</v>
      </c>
      <c r="M14" s="61">
        <v>1287443</v>
      </c>
      <c r="N14" s="61"/>
      <c r="O14" s="63">
        <f t="shared" si="0"/>
        <v>2758291</v>
      </c>
      <c r="P14" s="109"/>
    </row>
    <row r="15" spans="1:16" ht="9" customHeight="1">
      <c r="A15" s="84"/>
      <c r="B15" s="81"/>
      <c r="C15" s="97"/>
      <c r="D15" s="112"/>
      <c r="E15" s="97"/>
      <c r="F15" s="94"/>
      <c r="G15" s="106"/>
      <c r="H15" s="48" t="s">
        <v>23</v>
      </c>
      <c r="I15" s="33"/>
      <c r="J15" s="50">
        <v>900</v>
      </c>
      <c r="K15" s="53">
        <v>90004</v>
      </c>
      <c r="L15" s="61"/>
      <c r="M15" s="61"/>
      <c r="N15" s="61"/>
      <c r="O15" s="63">
        <f t="shared" si="0"/>
        <v>0</v>
      </c>
      <c r="P15" s="109"/>
    </row>
    <row r="16" spans="1:16" ht="9" customHeight="1">
      <c r="A16" s="84"/>
      <c r="B16" s="81"/>
      <c r="C16" s="97"/>
      <c r="D16" s="112"/>
      <c r="E16" s="97"/>
      <c r="F16" s="94"/>
      <c r="G16" s="106"/>
      <c r="H16" s="48" t="s">
        <v>14</v>
      </c>
      <c r="I16" s="33"/>
      <c r="J16" s="50">
        <v>900</v>
      </c>
      <c r="K16" s="53">
        <v>90004</v>
      </c>
      <c r="L16" s="61">
        <v>350635</v>
      </c>
      <c r="M16" s="61">
        <v>306914</v>
      </c>
      <c r="N16" s="61"/>
      <c r="O16" s="63">
        <f t="shared" si="0"/>
        <v>657549</v>
      </c>
      <c r="P16" s="109"/>
    </row>
    <row r="17" spans="1:16" ht="9" customHeight="1">
      <c r="A17" s="78"/>
      <c r="B17" s="82"/>
      <c r="C17" s="98"/>
      <c r="D17" s="113"/>
      <c r="E17" s="98"/>
      <c r="F17" s="95"/>
      <c r="G17" s="107"/>
      <c r="H17" s="48" t="s">
        <v>10</v>
      </c>
      <c r="I17" s="33"/>
      <c r="J17" s="50">
        <v>900</v>
      </c>
      <c r="K17" s="53">
        <v>90004</v>
      </c>
      <c r="L17" s="61"/>
      <c r="M17" s="61"/>
      <c r="N17" s="61"/>
      <c r="O17" s="63">
        <f t="shared" si="0"/>
        <v>0</v>
      </c>
      <c r="P17" s="110"/>
    </row>
    <row r="18" spans="1:16" s="9" customFormat="1" ht="9" customHeight="1">
      <c r="A18" s="91">
        <v>3</v>
      </c>
      <c r="B18" s="79" t="s">
        <v>49</v>
      </c>
      <c r="C18" s="100" t="s">
        <v>26</v>
      </c>
      <c r="D18" s="100"/>
      <c r="E18" s="100"/>
      <c r="F18" s="103" t="s">
        <v>41</v>
      </c>
      <c r="G18" s="105">
        <v>5000000</v>
      </c>
      <c r="H18" s="47" t="s">
        <v>4</v>
      </c>
      <c r="I18" s="32"/>
      <c r="J18" s="54"/>
      <c r="K18" s="55"/>
      <c r="L18" s="60">
        <f>SUM(L19:L22)</f>
        <v>800000</v>
      </c>
      <c r="M18" s="60">
        <f>SUM(M19:M22)</f>
        <v>2200000</v>
      </c>
      <c r="N18" s="60">
        <f>SUM(N19:N22)</f>
        <v>1500000</v>
      </c>
      <c r="O18" s="63">
        <f t="shared" si="0"/>
        <v>4500000</v>
      </c>
      <c r="P18" s="114">
        <v>31</v>
      </c>
    </row>
    <row r="19" spans="1:16" ht="9" customHeight="1">
      <c r="A19" s="92"/>
      <c r="B19" s="99"/>
      <c r="C19" s="101"/>
      <c r="D19" s="101"/>
      <c r="E19" s="101"/>
      <c r="F19" s="104"/>
      <c r="G19" s="106"/>
      <c r="H19" s="48" t="s">
        <v>13</v>
      </c>
      <c r="I19" s="33"/>
      <c r="J19" s="54">
        <v>921</v>
      </c>
      <c r="K19" s="55">
        <v>92109</v>
      </c>
      <c r="L19" s="61">
        <v>646000</v>
      </c>
      <c r="M19" s="61">
        <v>1776500</v>
      </c>
      <c r="N19" s="61">
        <v>1211250</v>
      </c>
      <c r="O19" s="63">
        <f t="shared" si="0"/>
        <v>3633750</v>
      </c>
      <c r="P19" s="115"/>
    </row>
    <row r="20" spans="1:16" ht="9" customHeight="1">
      <c r="A20" s="92"/>
      <c r="B20" s="99"/>
      <c r="C20" s="101"/>
      <c r="D20" s="101"/>
      <c r="E20" s="101"/>
      <c r="F20" s="104"/>
      <c r="G20" s="106"/>
      <c r="H20" s="48" t="s">
        <v>23</v>
      </c>
      <c r="I20" s="33"/>
      <c r="J20" s="54">
        <v>921</v>
      </c>
      <c r="K20" s="55">
        <v>92109</v>
      </c>
      <c r="L20" s="61"/>
      <c r="M20" s="61"/>
      <c r="N20" s="62"/>
      <c r="O20" s="63">
        <f t="shared" si="0"/>
        <v>0</v>
      </c>
      <c r="P20" s="115"/>
    </row>
    <row r="21" spans="1:16" ht="9" customHeight="1">
      <c r="A21" s="92"/>
      <c r="B21" s="99"/>
      <c r="C21" s="101"/>
      <c r="D21" s="101"/>
      <c r="E21" s="101"/>
      <c r="F21" s="104"/>
      <c r="G21" s="106"/>
      <c r="H21" s="48" t="s">
        <v>14</v>
      </c>
      <c r="I21" s="33"/>
      <c r="J21" s="54">
        <v>921</v>
      </c>
      <c r="K21" s="55">
        <v>92109</v>
      </c>
      <c r="L21" s="61">
        <v>154000</v>
      </c>
      <c r="M21" s="61">
        <v>423500</v>
      </c>
      <c r="N21" s="61">
        <v>288750</v>
      </c>
      <c r="O21" s="63">
        <f t="shared" si="0"/>
        <v>866250</v>
      </c>
      <c r="P21" s="115"/>
    </row>
    <row r="22" spans="1:16" ht="9" customHeight="1">
      <c r="A22" s="92"/>
      <c r="B22" s="99"/>
      <c r="C22" s="101"/>
      <c r="D22" s="101"/>
      <c r="E22" s="101"/>
      <c r="F22" s="104"/>
      <c r="G22" s="107"/>
      <c r="H22" s="48" t="s">
        <v>10</v>
      </c>
      <c r="I22" s="33"/>
      <c r="J22" s="54">
        <v>921</v>
      </c>
      <c r="K22" s="55">
        <v>92109</v>
      </c>
      <c r="L22" s="61"/>
      <c r="M22" s="61"/>
      <c r="N22" s="61"/>
      <c r="O22" s="63">
        <f t="shared" si="0"/>
        <v>0</v>
      </c>
      <c r="P22" s="115"/>
    </row>
    <row r="23" spans="1:16" s="9" customFormat="1" ht="9" customHeight="1">
      <c r="A23" s="83">
        <v>4</v>
      </c>
      <c r="B23" s="79" t="s">
        <v>49</v>
      </c>
      <c r="C23" s="100" t="s">
        <v>43</v>
      </c>
      <c r="D23" s="100"/>
      <c r="E23" s="100"/>
      <c r="F23" s="103" t="s">
        <v>36</v>
      </c>
      <c r="G23" s="105">
        <v>1000000</v>
      </c>
      <c r="H23" s="47" t="s">
        <v>4</v>
      </c>
      <c r="I23" s="32"/>
      <c r="J23" s="54"/>
      <c r="K23" s="55"/>
      <c r="L23" s="60">
        <f>SUM(L24:L27)</f>
        <v>200000</v>
      </c>
      <c r="M23" s="60">
        <f>SUM(M24:M27)</f>
        <v>100000</v>
      </c>
      <c r="N23" s="60">
        <f>SUM(N24:N27)</f>
        <v>400000</v>
      </c>
      <c r="O23" s="63">
        <f t="shared" si="0"/>
        <v>700000</v>
      </c>
      <c r="P23" s="114">
        <v>28</v>
      </c>
    </row>
    <row r="24" spans="1:16" ht="9" customHeight="1">
      <c r="A24" s="84"/>
      <c r="B24" s="99"/>
      <c r="C24" s="101"/>
      <c r="D24" s="101"/>
      <c r="E24" s="101"/>
      <c r="F24" s="104"/>
      <c r="G24" s="106"/>
      <c r="H24" s="48" t="s">
        <v>13</v>
      </c>
      <c r="I24" s="33"/>
      <c r="J24" s="54">
        <v>921</v>
      </c>
      <c r="K24" s="55">
        <v>92195</v>
      </c>
      <c r="L24" s="61">
        <v>161500</v>
      </c>
      <c r="M24" s="61">
        <v>80750</v>
      </c>
      <c r="N24" s="61">
        <v>323000</v>
      </c>
      <c r="O24" s="63">
        <f t="shared" si="0"/>
        <v>565250</v>
      </c>
      <c r="P24" s="115"/>
    </row>
    <row r="25" spans="1:16" ht="9" customHeight="1">
      <c r="A25" s="84"/>
      <c r="B25" s="99"/>
      <c r="C25" s="101"/>
      <c r="D25" s="101"/>
      <c r="E25" s="101"/>
      <c r="F25" s="104"/>
      <c r="G25" s="106"/>
      <c r="H25" s="48" t="s">
        <v>23</v>
      </c>
      <c r="I25" s="33"/>
      <c r="J25" s="54">
        <v>921</v>
      </c>
      <c r="K25" s="55">
        <v>92195</v>
      </c>
      <c r="L25" s="61"/>
      <c r="M25" s="61"/>
      <c r="N25" s="61"/>
      <c r="O25" s="63">
        <f t="shared" si="0"/>
        <v>0</v>
      </c>
      <c r="P25" s="115"/>
    </row>
    <row r="26" spans="1:16" ht="9" customHeight="1">
      <c r="A26" s="84"/>
      <c r="B26" s="99"/>
      <c r="C26" s="101"/>
      <c r="D26" s="101"/>
      <c r="E26" s="101"/>
      <c r="F26" s="104"/>
      <c r="G26" s="106"/>
      <c r="H26" s="48" t="s">
        <v>14</v>
      </c>
      <c r="I26" s="33"/>
      <c r="J26" s="54">
        <v>921</v>
      </c>
      <c r="K26" s="55">
        <v>92195</v>
      </c>
      <c r="L26" s="61">
        <v>38500</v>
      </c>
      <c r="M26" s="61">
        <v>19250</v>
      </c>
      <c r="N26" s="61">
        <v>77000</v>
      </c>
      <c r="O26" s="63">
        <f t="shared" si="0"/>
        <v>134750</v>
      </c>
      <c r="P26" s="115"/>
    </row>
    <row r="27" spans="1:16" ht="9" customHeight="1">
      <c r="A27" s="78"/>
      <c r="B27" s="99"/>
      <c r="C27" s="101"/>
      <c r="D27" s="101"/>
      <c r="E27" s="101"/>
      <c r="F27" s="104"/>
      <c r="G27" s="107"/>
      <c r="H27" s="48" t="s">
        <v>10</v>
      </c>
      <c r="I27" s="33"/>
      <c r="J27" s="54">
        <v>921</v>
      </c>
      <c r="K27" s="55">
        <v>92195</v>
      </c>
      <c r="L27" s="61"/>
      <c r="M27" s="61"/>
      <c r="N27" s="61"/>
      <c r="O27" s="63">
        <f t="shared" si="0"/>
        <v>0</v>
      </c>
      <c r="P27" s="115"/>
    </row>
    <row r="28" spans="1:16" ht="9" customHeight="1">
      <c r="A28" s="91">
        <v>5</v>
      </c>
      <c r="B28" s="79" t="s">
        <v>49</v>
      </c>
      <c r="C28" s="100" t="s">
        <v>53</v>
      </c>
      <c r="D28" s="100"/>
      <c r="E28" s="100"/>
      <c r="F28" s="103" t="s">
        <v>36</v>
      </c>
      <c r="G28" s="105">
        <v>2000000</v>
      </c>
      <c r="H28" s="47" t="s">
        <v>4</v>
      </c>
      <c r="I28" s="32"/>
      <c r="J28" s="50"/>
      <c r="K28" s="53"/>
      <c r="L28" s="60">
        <f>SUM(L29:L32)</f>
        <v>500000</v>
      </c>
      <c r="M28" s="60">
        <f>SUM(M29:M32)</f>
        <v>500000</v>
      </c>
      <c r="N28" s="60">
        <f>SUM(N29:N32)</f>
        <v>500000</v>
      </c>
      <c r="O28" s="63">
        <f t="shared" si="0"/>
        <v>1500000</v>
      </c>
      <c r="P28" s="102">
        <v>27</v>
      </c>
    </row>
    <row r="29" spans="1:16" ht="9" customHeight="1">
      <c r="A29" s="92"/>
      <c r="B29" s="99"/>
      <c r="C29" s="101"/>
      <c r="D29" s="101"/>
      <c r="E29" s="101"/>
      <c r="F29" s="104"/>
      <c r="G29" s="106"/>
      <c r="H29" s="48" t="s">
        <v>13</v>
      </c>
      <c r="I29" s="33"/>
      <c r="J29" s="50">
        <v>900</v>
      </c>
      <c r="K29" s="53">
        <v>90001</v>
      </c>
      <c r="L29" s="61">
        <v>403750</v>
      </c>
      <c r="M29" s="61">
        <v>403750</v>
      </c>
      <c r="N29" s="61">
        <v>403750</v>
      </c>
      <c r="O29" s="63">
        <f t="shared" si="0"/>
        <v>1211250</v>
      </c>
      <c r="P29" s="102"/>
    </row>
    <row r="30" spans="1:16" ht="9" customHeight="1">
      <c r="A30" s="92"/>
      <c r="B30" s="99"/>
      <c r="C30" s="101"/>
      <c r="D30" s="101"/>
      <c r="E30" s="101"/>
      <c r="F30" s="104"/>
      <c r="G30" s="106"/>
      <c r="H30" s="48" t="s">
        <v>23</v>
      </c>
      <c r="I30" s="33"/>
      <c r="J30" s="50">
        <v>900</v>
      </c>
      <c r="K30" s="53">
        <v>90001</v>
      </c>
      <c r="L30" s="61"/>
      <c r="M30" s="61"/>
      <c r="N30" s="61"/>
      <c r="O30" s="63">
        <f t="shared" si="0"/>
        <v>0</v>
      </c>
      <c r="P30" s="102"/>
    </row>
    <row r="31" spans="1:16" ht="9" customHeight="1">
      <c r="A31" s="92"/>
      <c r="B31" s="99"/>
      <c r="C31" s="101"/>
      <c r="D31" s="101"/>
      <c r="E31" s="101"/>
      <c r="F31" s="104"/>
      <c r="G31" s="106"/>
      <c r="H31" s="48" t="s">
        <v>14</v>
      </c>
      <c r="I31" s="33"/>
      <c r="J31" s="50">
        <v>900</v>
      </c>
      <c r="K31" s="53">
        <v>90001</v>
      </c>
      <c r="L31" s="61">
        <v>96250</v>
      </c>
      <c r="M31" s="61">
        <v>96250</v>
      </c>
      <c r="N31" s="61">
        <v>96250</v>
      </c>
      <c r="O31" s="63">
        <f t="shared" si="0"/>
        <v>288750</v>
      </c>
      <c r="P31" s="102"/>
    </row>
    <row r="32" spans="1:16" ht="9" customHeight="1">
      <c r="A32" s="92"/>
      <c r="B32" s="99"/>
      <c r="C32" s="101"/>
      <c r="D32" s="101"/>
      <c r="E32" s="101"/>
      <c r="F32" s="104"/>
      <c r="G32" s="107"/>
      <c r="H32" s="48" t="s">
        <v>10</v>
      </c>
      <c r="I32" s="33"/>
      <c r="J32" s="50">
        <v>900</v>
      </c>
      <c r="K32" s="53">
        <v>90001</v>
      </c>
      <c r="L32" s="61"/>
      <c r="M32" s="61"/>
      <c r="N32" s="61"/>
      <c r="O32" s="63">
        <f t="shared" si="0"/>
        <v>0</v>
      </c>
      <c r="P32" s="102"/>
    </row>
    <row r="33" spans="1:16" ht="9" customHeight="1">
      <c r="A33" s="83">
        <v>6</v>
      </c>
      <c r="B33" s="79" t="s">
        <v>49</v>
      </c>
      <c r="C33" s="100" t="s">
        <v>58</v>
      </c>
      <c r="D33" s="100"/>
      <c r="E33" s="100"/>
      <c r="F33" s="103" t="s">
        <v>40</v>
      </c>
      <c r="G33" s="105">
        <v>3400000</v>
      </c>
      <c r="H33" s="47" t="s">
        <v>4</v>
      </c>
      <c r="I33" s="32"/>
      <c r="J33" s="51"/>
      <c r="K33" s="56"/>
      <c r="L33" s="60">
        <f>SUM(L34:L37)</f>
        <v>2000000</v>
      </c>
      <c r="M33" s="60">
        <f>SUM(M34:M37)</f>
        <v>1400000</v>
      </c>
      <c r="N33" s="60">
        <f>SUM(N34:N37)</f>
        <v>0</v>
      </c>
      <c r="O33" s="63">
        <f t="shared" si="0"/>
        <v>3400000</v>
      </c>
      <c r="P33" s="102">
        <v>25</v>
      </c>
    </row>
    <row r="34" spans="1:16" ht="9" customHeight="1">
      <c r="A34" s="84"/>
      <c r="B34" s="99"/>
      <c r="C34" s="101"/>
      <c r="D34" s="101"/>
      <c r="E34" s="101"/>
      <c r="F34" s="104"/>
      <c r="G34" s="106"/>
      <c r="H34" s="48" t="s">
        <v>13</v>
      </c>
      <c r="I34" s="33"/>
      <c r="J34" s="57">
        <v>801</v>
      </c>
      <c r="K34" s="57">
        <v>80104</v>
      </c>
      <c r="L34" s="61">
        <v>1615000</v>
      </c>
      <c r="M34" s="61">
        <v>1130500</v>
      </c>
      <c r="N34" s="61">
        <v>0</v>
      </c>
      <c r="O34" s="63">
        <f t="shared" si="0"/>
        <v>2745500</v>
      </c>
      <c r="P34" s="102"/>
    </row>
    <row r="35" spans="1:16" ht="9" customHeight="1">
      <c r="A35" s="84"/>
      <c r="B35" s="99"/>
      <c r="C35" s="101"/>
      <c r="D35" s="101"/>
      <c r="E35" s="101"/>
      <c r="F35" s="104"/>
      <c r="G35" s="106"/>
      <c r="H35" s="48" t="s">
        <v>23</v>
      </c>
      <c r="I35" s="33"/>
      <c r="J35" s="57">
        <v>801</v>
      </c>
      <c r="K35" s="57">
        <v>80104</v>
      </c>
      <c r="L35" s="61"/>
      <c r="M35" s="61"/>
      <c r="N35" s="61"/>
      <c r="O35" s="63">
        <f t="shared" si="0"/>
        <v>0</v>
      </c>
      <c r="P35" s="102"/>
    </row>
    <row r="36" spans="1:16" ht="9" customHeight="1">
      <c r="A36" s="84"/>
      <c r="B36" s="99"/>
      <c r="C36" s="101"/>
      <c r="D36" s="101"/>
      <c r="E36" s="101"/>
      <c r="F36" s="104"/>
      <c r="G36" s="106"/>
      <c r="H36" s="48" t="s">
        <v>14</v>
      </c>
      <c r="I36" s="33"/>
      <c r="J36" s="57">
        <v>801</v>
      </c>
      <c r="K36" s="57">
        <v>80104</v>
      </c>
      <c r="L36" s="61">
        <v>385000</v>
      </c>
      <c r="M36" s="61">
        <v>269500</v>
      </c>
      <c r="N36" s="61">
        <v>0</v>
      </c>
      <c r="O36" s="63">
        <f t="shared" si="0"/>
        <v>654500</v>
      </c>
      <c r="P36" s="102"/>
    </row>
    <row r="37" spans="1:16" ht="9" customHeight="1">
      <c r="A37" s="78"/>
      <c r="B37" s="99"/>
      <c r="C37" s="101"/>
      <c r="D37" s="101"/>
      <c r="E37" s="101"/>
      <c r="F37" s="104"/>
      <c r="G37" s="107"/>
      <c r="H37" s="48" t="s">
        <v>10</v>
      </c>
      <c r="I37" s="33"/>
      <c r="J37" s="57">
        <v>801</v>
      </c>
      <c r="K37" s="57">
        <v>80104</v>
      </c>
      <c r="L37" s="61"/>
      <c r="M37" s="61"/>
      <c r="N37" s="61"/>
      <c r="O37" s="63">
        <f t="shared" si="0"/>
        <v>0</v>
      </c>
      <c r="P37" s="102"/>
    </row>
    <row r="38" spans="1:16" ht="9" customHeight="1">
      <c r="A38" s="91">
        <v>7</v>
      </c>
      <c r="B38" s="79" t="s">
        <v>49</v>
      </c>
      <c r="C38" s="100" t="s">
        <v>46</v>
      </c>
      <c r="D38" s="100"/>
      <c r="E38" s="100"/>
      <c r="F38" s="103" t="s">
        <v>40</v>
      </c>
      <c r="G38" s="105">
        <v>3000000</v>
      </c>
      <c r="H38" s="47" t="s">
        <v>4</v>
      </c>
      <c r="I38" s="32"/>
      <c r="J38" s="50"/>
      <c r="K38" s="53"/>
      <c r="L38" s="60">
        <f>SUM(L39:L42)</f>
        <v>2000000</v>
      </c>
      <c r="M38" s="60">
        <f>SUM(M39:M42)</f>
        <v>1000000</v>
      </c>
      <c r="N38" s="60">
        <f>SUM(N39:N42)</f>
        <v>0</v>
      </c>
      <c r="O38" s="63">
        <f t="shared" si="0"/>
        <v>3000000</v>
      </c>
      <c r="P38" s="102">
        <v>24</v>
      </c>
    </row>
    <row r="39" spans="1:16" ht="9" customHeight="1">
      <c r="A39" s="92"/>
      <c r="B39" s="99"/>
      <c r="C39" s="101"/>
      <c r="D39" s="101"/>
      <c r="E39" s="101"/>
      <c r="F39" s="104"/>
      <c r="G39" s="106"/>
      <c r="H39" s="48" t="s">
        <v>13</v>
      </c>
      <c r="I39" s="33"/>
      <c r="J39" s="50">
        <v>801</v>
      </c>
      <c r="K39" s="53">
        <v>80101</v>
      </c>
      <c r="L39" s="61">
        <v>1615000</v>
      </c>
      <c r="M39" s="61">
        <v>807500</v>
      </c>
      <c r="N39" s="61"/>
      <c r="O39" s="63">
        <f t="shared" si="0"/>
        <v>2422500</v>
      </c>
      <c r="P39" s="102"/>
    </row>
    <row r="40" spans="1:16" ht="9" customHeight="1">
      <c r="A40" s="92"/>
      <c r="B40" s="99"/>
      <c r="C40" s="101"/>
      <c r="D40" s="101"/>
      <c r="E40" s="101"/>
      <c r="F40" s="104"/>
      <c r="G40" s="106"/>
      <c r="H40" s="48" t="s">
        <v>23</v>
      </c>
      <c r="I40" s="33"/>
      <c r="J40" s="50">
        <v>801</v>
      </c>
      <c r="K40" s="53">
        <v>80101</v>
      </c>
      <c r="L40" s="62"/>
      <c r="M40" s="61"/>
      <c r="N40" s="61"/>
      <c r="O40" s="63">
        <f t="shared" si="0"/>
        <v>0</v>
      </c>
      <c r="P40" s="102"/>
    </row>
    <row r="41" spans="1:16" ht="9" customHeight="1">
      <c r="A41" s="92"/>
      <c r="B41" s="99"/>
      <c r="C41" s="101"/>
      <c r="D41" s="101"/>
      <c r="E41" s="101"/>
      <c r="F41" s="104"/>
      <c r="G41" s="106"/>
      <c r="H41" s="48" t="s">
        <v>14</v>
      </c>
      <c r="I41" s="33"/>
      <c r="J41" s="50">
        <v>801</v>
      </c>
      <c r="K41" s="53">
        <v>80101</v>
      </c>
      <c r="L41" s="61">
        <v>385000</v>
      </c>
      <c r="M41" s="61">
        <v>192500</v>
      </c>
      <c r="N41" s="61"/>
      <c r="O41" s="63">
        <f t="shared" si="0"/>
        <v>577500</v>
      </c>
      <c r="P41" s="102"/>
    </row>
    <row r="42" spans="1:16" ht="9" customHeight="1">
      <c r="A42" s="92"/>
      <c r="B42" s="99"/>
      <c r="C42" s="101"/>
      <c r="D42" s="101"/>
      <c r="E42" s="101"/>
      <c r="F42" s="104"/>
      <c r="G42" s="107"/>
      <c r="H42" s="48" t="s">
        <v>10</v>
      </c>
      <c r="I42" s="33"/>
      <c r="J42" s="50">
        <v>801</v>
      </c>
      <c r="K42" s="53">
        <v>80101</v>
      </c>
      <c r="L42" s="61"/>
      <c r="M42" s="61"/>
      <c r="N42" s="61"/>
      <c r="O42" s="63">
        <f t="shared" si="0"/>
        <v>0</v>
      </c>
      <c r="P42" s="102"/>
    </row>
    <row r="43" spans="1:16" ht="9" customHeight="1">
      <c r="A43" s="83">
        <v>8</v>
      </c>
      <c r="B43" s="79" t="s">
        <v>49</v>
      </c>
      <c r="C43" s="100" t="s">
        <v>48</v>
      </c>
      <c r="D43" s="100"/>
      <c r="E43" s="100"/>
      <c r="F43" s="103">
        <v>2009</v>
      </c>
      <c r="G43" s="105">
        <v>500000</v>
      </c>
      <c r="H43" s="47" t="s">
        <v>4</v>
      </c>
      <c r="I43" s="32"/>
      <c r="J43" s="50"/>
      <c r="K43" s="53"/>
      <c r="L43" s="60">
        <f>SUM(L44:L47)</f>
        <v>500000</v>
      </c>
      <c r="M43" s="60">
        <f>SUM(M44:M47)</f>
        <v>0</v>
      </c>
      <c r="N43" s="60">
        <f>SUM(N44:N47)</f>
        <v>0</v>
      </c>
      <c r="O43" s="63">
        <f t="shared" si="0"/>
        <v>500000</v>
      </c>
      <c r="P43" s="102">
        <v>24</v>
      </c>
    </row>
    <row r="44" spans="1:16" ht="9" customHeight="1">
      <c r="A44" s="84"/>
      <c r="B44" s="99"/>
      <c r="C44" s="101"/>
      <c r="D44" s="101"/>
      <c r="E44" s="101"/>
      <c r="F44" s="104"/>
      <c r="G44" s="106"/>
      <c r="H44" s="48" t="s">
        <v>13</v>
      </c>
      <c r="I44" s="33"/>
      <c r="J44" s="50">
        <v>801</v>
      </c>
      <c r="K44" s="53">
        <v>80110</v>
      </c>
      <c r="L44" s="61">
        <v>403750</v>
      </c>
      <c r="M44" s="61"/>
      <c r="N44" s="61"/>
      <c r="O44" s="63">
        <f t="shared" si="0"/>
        <v>403750</v>
      </c>
      <c r="P44" s="102"/>
    </row>
    <row r="45" spans="1:16" ht="9" customHeight="1">
      <c r="A45" s="84"/>
      <c r="B45" s="99"/>
      <c r="C45" s="101"/>
      <c r="D45" s="101"/>
      <c r="E45" s="101"/>
      <c r="F45" s="104"/>
      <c r="G45" s="106"/>
      <c r="H45" s="48" t="s">
        <v>23</v>
      </c>
      <c r="I45" s="33"/>
      <c r="J45" s="50">
        <v>801</v>
      </c>
      <c r="K45" s="53">
        <v>80110</v>
      </c>
      <c r="L45" s="61"/>
      <c r="M45" s="61"/>
      <c r="N45" s="61"/>
      <c r="O45" s="63">
        <f t="shared" si="0"/>
        <v>0</v>
      </c>
      <c r="P45" s="102"/>
    </row>
    <row r="46" spans="1:16" ht="9" customHeight="1">
      <c r="A46" s="84"/>
      <c r="B46" s="99"/>
      <c r="C46" s="101"/>
      <c r="D46" s="101"/>
      <c r="E46" s="101"/>
      <c r="F46" s="104"/>
      <c r="G46" s="106"/>
      <c r="H46" s="48" t="s">
        <v>14</v>
      </c>
      <c r="I46" s="33"/>
      <c r="J46" s="50">
        <v>801</v>
      </c>
      <c r="K46" s="53">
        <v>80110</v>
      </c>
      <c r="L46" s="61">
        <v>96250</v>
      </c>
      <c r="M46" s="61"/>
      <c r="N46" s="61"/>
      <c r="O46" s="63">
        <f t="shared" si="0"/>
        <v>96250</v>
      </c>
      <c r="P46" s="102"/>
    </row>
    <row r="47" spans="1:16" ht="9" customHeight="1">
      <c r="A47" s="78"/>
      <c r="B47" s="99"/>
      <c r="C47" s="101"/>
      <c r="D47" s="101"/>
      <c r="E47" s="101"/>
      <c r="F47" s="104"/>
      <c r="G47" s="107"/>
      <c r="H47" s="48" t="s">
        <v>10</v>
      </c>
      <c r="I47" s="33"/>
      <c r="J47" s="50">
        <v>801</v>
      </c>
      <c r="K47" s="53">
        <v>80110</v>
      </c>
      <c r="L47" s="61"/>
      <c r="M47" s="61"/>
      <c r="N47" s="61"/>
      <c r="O47" s="63">
        <f t="shared" si="0"/>
        <v>0</v>
      </c>
      <c r="P47" s="102"/>
    </row>
    <row r="48" spans="1:16" ht="9" customHeight="1">
      <c r="A48" s="91">
        <v>9</v>
      </c>
      <c r="B48" s="79" t="s">
        <v>49</v>
      </c>
      <c r="C48" s="100" t="s">
        <v>55</v>
      </c>
      <c r="D48" s="100"/>
      <c r="E48" s="100"/>
      <c r="F48" s="103">
        <v>2009</v>
      </c>
      <c r="G48" s="105">
        <v>500000</v>
      </c>
      <c r="H48" s="47" t="s">
        <v>4</v>
      </c>
      <c r="I48" s="32"/>
      <c r="J48" s="50"/>
      <c r="K48" s="53"/>
      <c r="L48" s="60">
        <f>SUM(L49:L52)</f>
        <v>500000</v>
      </c>
      <c r="M48" s="60">
        <f>SUM(M49:M52)</f>
        <v>0</v>
      </c>
      <c r="N48" s="60">
        <f>SUM(N49:N52)</f>
        <v>0</v>
      </c>
      <c r="O48" s="63">
        <f t="shared" si="0"/>
        <v>500000</v>
      </c>
      <c r="P48" s="102">
        <v>24</v>
      </c>
    </row>
    <row r="49" spans="1:16" ht="9" customHeight="1">
      <c r="A49" s="92"/>
      <c r="B49" s="99"/>
      <c r="C49" s="101"/>
      <c r="D49" s="101"/>
      <c r="E49" s="101"/>
      <c r="F49" s="104"/>
      <c r="G49" s="106"/>
      <c r="H49" s="48" t="s">
        <v>13</v>
      </c>
      <c r="I49" s="33"/>
      <c r="J49" s="50">
        <v>801</v>
      </c>
      <c r="K49" s="53">
        <v>80101</v>
      </c>
      <c r="L49" s="61">
        <v>403750</v>
      </c>
      <c r="M49" s="61"/>
      <c r="N49" s="61"/>
      <c r="O49" s="63">
        <f t="shared" si="0"/>
        <v>403750</v>
      </c>
      <c r="P49" s="102"/>
    </row>
    <row r="50" spans="1:16" ht="9" customHeight="1">
      <c r="A50" s="92"/>
      <c r="B50" s="99"/>
      <c r="C50" s="101"/>
      <c r="D50" s="101"/>
      <c r="E50" s="101"/>
      <c r="F50" s="104"/>
      <c r="G50" s="106"/>
      <c r="H50" s="48" t="s">
        <v>23</v>
      </c>
      <c r="I50" s="33"/>
      <c r="J50" s="50">
        <v>801</v>
      </c>
      <c r="K50" s="53">
        <v>80101</v>
      </c>
      <c r="L50" s="61"/>
      <c r="M50" s="61"/>
      <c r="N50" s="61"/>
      <c r="O50" s="63">
        <f t="shared" si="0"/>
        <v>0</v>
      </c>
      <c r="P50" s="102"/>
    </row>
    <row r="51" spans="1:16" ht="9" customHeight="1">
      <c r="A51" s="92"/>
      <c r="B51" s="99"/>
      <c r="C51" s="101"/>
      <c r="D51" s="101"/>
      <c r="E51" s="101"/>
      <c r="F51" s="104"/>
      <c r="G51" s="106"/>
      <c r="H51" s="48" t="s">
        <v>14</v>
      </c>
      <c r="I51" s="33"/>
      <c r="J51" s="50">
        <v>801</v>
      </c>
      <c r="K51" s="53">
        <v>80101</v>
      </c>
      <c r="L51" s="61">
        <v>96250</v>
      </c>
      <c r="M51" s="61"/>
      <c r="N51" s="61"/>
      <c r="O51" s="63">
        <f t="shared" si="0"/>
        <v>96250</v>
      </c>
      <c r="P51" s="102"/>
    </row>
    <row r="52" spans="1:16" ht="9" customHeight="1">
      <c r="A52" s="92"/>
      <c r="B52" s="99"/>
      <c r="C52" s="101"/>
      <c r="D52" s="101"/>
      <c r="E52" s="101"/>
      <c r="F52" s="104"/>
      <c r="G52" s="107"/>
      <c r="H52" s="48" t="s">
        <v>10</v>
      </c>
      <c r="I52" s="33"/>
      <c r="J52" s="50">
        <v>801</v>
      </c>
      <c r="K52" s="53">
        <v>80101</v>
      </c>
      <c r="L52" s="61"/>
      <c r="M52" s="61"/>
      <c r="N52" s="61"/>
      <c r="O52" s="63">
        <f t="shared" si="0"/>
        <v>0</v>
      </c>
      <c r="P52" s="102"/>
    </row>
    <row r="53" spans="1:16" ht="9" customHeight="1">
      <c r="A53" s="83">
        <v>10</v>
      </c>
      <c r="B53" s="79" t="s">
        <v>49</v>
      </c>
      <c r="C53" s="100" t="s">
        <v>60</v>
      </c>
      <c r="D53" s="100"/>
      <c r="E53" s="100"/>
      <c r="F53" s="103" t="s">
        <v>40</v>
      </c>
      <c r="G53" s="105">
        <v>830000</v>
      </c>
      <c r="H53" s="47" t="s">
        <v>4</v>
      </c>
      <c r="I53" s="32"/>
      <c r="J53" s="51"/>
      <c r="K53" s="52"/>
      <c r="L53" s="60">
        <f>SUM(L54:L57)</f>
        <v>400000</v>
      </c>
      <c r="M53" s="60">
        <f>SUM(M54:M57)</f>
        <v>430000</v>
      </c>
      <c r="N53" s="60">
        <f>SUM(N54:N57)</f>
        <v>0</v>
      </c>
      <c r="O53" s="63">
        <f t="shared" si="0"/>
        <v>830000</v>
      </c>
      <c r="P53" s="102">
        <v>24</v>
      </c>
    </row>
    <row r="54" spans="1:16" ht="9" customHeight="1">
      <c r="A54" s="84"/>
      <c r="B54" s="99"/>
      <c r="C54" s="101"/>
      <c r="D54" s="101"/>
      <c r="E54" s="101"/>
      <c r="F54" s="104"/>
      <c r="G54" s="106"/>
      <c r="H54" s="48" t="s">
        <v>13</v>
      </c>
      <c r="I54" s="33"/>
      <c r="J54" s="57">
        <v>801</v>
      </c>
      <c r="K54" s="57">
        <v>80104</v>
      </c>
      <c r="L54" s="61">
        <v>323000</v>
      </c>
      <c r="M54" s="61">
        <v>347225</v>
      </c>
      <c r="N54" s="61"/>
      <c r="O54" s="63">
        <f t="shared" si="0"/>
        <v>670225</v>
      </c>
      <c r="P54" s="102"/>
    </row>
    <row r="55" spans="1:16" ht="9" customHeight="1">
      <c r="A55" s="84"/>
      <c r="B55" s="99"/>
      <c r="C55" s="101"/>
      <c r="D55" s="101"/>
      <c r="E55" s="101"/>
      <c r="F55" s="104"/>
      <c r="G55" s="106"/>
      <c r="H55" s="48" t="s">
        <v>23</v>
      </c>
      <c r="I55" s="33"/>
      <c r="J55" s="57">
        <v>801</v>
      </c>
      <c r="K55" s="57">
        <v>80104</v>
      </c>
      <c r="L55" s="61"/>
      <c r="M55" s="61"/>
      <c r="N55" s="61"/>
      <c r="O55" s="63">
        <f t="shared" si="0"/>
        <v>0</v>
      </c>
      <c r="P55" s="102"/>
    </row>
    <row r="56" spans="1:18" ht="9" customHeight="1">
      <c r="A56" s="84"/>
      <c r="B56" s="99"/>
      <c r="C56" s="101"/>
      <c r="D56" s="101"/>
      <c r="E56" s="101"/>
      <c r="F56" s="104"/>
      <c r="G56" s="106"/>
      <c r="H56" s="48" t="s">
        <v>14</v>
      </c>
      <c r="I56" s="33"/>
      <c r="J56" s="57">
        <v>801</v>
      </c>
      <c r="K56" s="57">
        <v>80104</v>
      </c>
      <c r="L56" s="61">
        <v>77000</v>
      </c>
      <c r="M56" s="61">
        <v>82775</v>
      </c>
      <c r="N56" s="61"/>
      <c r="O56" s="63">
        <f t="shared" si="0"/>
        <v>159775</v>
      </c>
      <c r="P56" s="102"/>
      <c r="R56" s="30"/>
    </row>
    <row r="57" spans="1:16" ht="9" customHeight="1">
      <c r="A57" s="78"/>
      <c r="B57" s="99"/>
      <c r="C57" s="101"/>
      <c r="D57" s="101"/>
      <c r="E57" s="101"/>
      <c r="F57" s="104"/>
      <c r="G57" s="107"/>
      <c r="H57" s="48" t="s">
        <v>10</v>
      </c>
      <c r="I57" s="33"/>
      <c r="J57" s="57">
        <v>801</v>
      </c>
      <c r="K57" s="57">
        <v>80104</v>
      </c>
      <c r="L57" s="61"/>
      <c r="M57" s="61"/>
      <c r="N57" s="61"/>
      <c r="O57" s="63">
        <f t="shared" si="0"/>
        <v>0</v>
      </c>
      <c r="P57" s="102"/>
    </row>
    <row r="58" spans="1:16" ht="9" customHeight="1">
      <c r="A58" s="91">
        <v>11</v>
      </c>
      <c r="B58" s="79" t="s">
        <v>49</v>
      </c>
      <c r="C58" s="100" t="s">
        <v>56</v>
      </c>
      <c r="D58" s="100"/>
      <c r="E58" s="100"/>
      <c r="F58" s="103">
        <v>2009</v>
      </c>
      <c r="G58" s="105">
        <v>2068550</v>
      </c>
      <c r="H58" s="47" t="s">
        <v>4</v>
      </c>
      <c r="I58" s="32"/>
      <c r="J58" s="50"/>
      <c r="K58" s="56"/>
      <c r="L58" s="60">
        <f>SUM(L59:L62)</f>
        <v>2068550</v>
      </c>
      <c r="M58" s="60">
        <f>SUM(M59:M62)</f>
        <v>0</v>
      </c>
      <c r="N58" s="60">
        <f>SUM(N59:N62)</f>
        <v>0</v>
      </c>
      <c r="O58" s="63">
        <f t="shared" si="0"/>
        <v>2068550</v>
      </c>
      <c r="P58" s="102">
        <v>23</v>
      </c>
    </row>
    <row r="59" spans="1:16" ht="9" customHeight="1">
      <c r="A59" s="92"/>
      <c r="B59" s="99"/>
      <c r="C59" s="101"/>
      <c r="D59" s="101"/>
      <c r="E59" s="101"/>
      <c r="F59" s="104"/>
      <c r="G59" s="106"/>
      <c r="H59" s="48" t="s">
        <v>13</v>
      </c>
      <c r="I59" s="33"/>
      <c r="J59" s="50">
        <v>801</v>
      </c>
      <c r="K59" s="53">
        <v>80110</v>
      </c>
      <c r="L59" s="61">
        <v>1670354</v>
      </c>
      <c r="M59" s="61"/>
      <c r="N59" s="61"/>
      <c r="O59" s="63">
        <f t="shared" si="0"/>
        <v>1670354</v>
      </c>
      <c r="P59" s="102"/>
    </row>
    <row r="60" spans="1:16" ht="9" customHeight="1">
      <c r="A60" s="92"/>
      <c r="B60" s="99"/>
      <c r="C60" s="101"/>
      <c r="D60" s="101"/>
      <c r="E60" s="101"/>
      <c r="F60" s="104"/>
      <c r="G60" s="106"/>
      <c r="H60" s="48" t="s">
        <v>23</v>
      </c>
      <c r="I60" s="33"/>
      <c r="J60" s="50">
        <v>801</v>
      </c>
      <c r="K60" s="53">
        <v>80110</v>
      </c>
      <c r="L60" s="61"/>
      <c r="M60" s="61"/>
      <c r="N60" s="61"/>
      <c r="O60" s="63">
        <f t="shared" si="0"/>
        <v>0</v>
      </c>
      <c r="P60" s="102"/>
    </row>
    <row r="61" spans="1:16" ht="9" customHeight="1">
      <c r="A61" s="92"/>
      <c r="B61" s="99"/>
      <c r="C61" s="101"/>
      <c r="D61" s="101"/>
      <c r="E61" s="101"/>
      <c r="F61" s="104"/>
      <c r="G61" s="106"/>
      <c r="H61" s="48" t="s">
        <v>14</v>
      </c>
      <c r="I61" s="33"/>
      <c r="J61" s="50">
        <v>801</v>
      </c>
      <c r="K61" s="53">
        <v>80110</v>
      </c>
      <c r="L61" s="61">
        <v>398196</v>
      </c>
      <c r="M61" s="61"/>
      <c r="N61" s="61"/>
      <c r="O61" s="63">
        <f t="shared" si="0"/>
        <v>398196</v>
      </c>
      <c r="P61" s="102"/>
    </row>
    <row r="62" spans="1:16" ht="9" customHeight="1">
      <c r="A62" s="92"/>
      <c r="B62" s="99"/>
      <c r="C62" s="101"/>
      <c r="D62" s="101"/>
      <c r="E62" s="101"/>
      <c r="F62" s="104"/>
      <c r="G62" s="107"/>
      <c r="H62" s="48" t="s">
        <v>10</v>
      </c>
      <c r="I62" s="33"/>
      <c r="J62" s="50">
        <v>801</v>
      </c>
      <c r="K62" s="53">
        <v>80110</v>
      </c>
      <c r="L62" s="61"/>
      <c r="M62" s="61"/>
      <c r="N62" s="61"/>
      <c r="O62" s="63">
        <f t="shared" si="0"/>
        <v>0</v>
      </c>
      <c r="P62" s="102"/>
    </row>
    <row r="63" spans="1:16" ht="9" customHeight="1">
      <c r="A63" s="83">
        <v>12</v>
      </c>
      <c r="B63" s="79" t="s">
        <v>49</v>
      </c>
      <c r="C63" s="100" t="s">
        <v>45</v>
      </c>
      <c r="D63" s="100"/>
      <c r="E63" s="100"/>
      <c r="F63" s="103" t="s">
        <v>40</v>
      </c>
      <c r="G63" s="105">
        <v>5500000</v>
      </c>
      <c r="H63" s="47" t="s">
        <v>4</v>
      </c>
      <c r="I63" s="32"/>
      <c r="J63" s="51"/>
      <c r="K63" s="53"/>
      <c r="L63" s="60">
        <f>SUM(L64:L67)</f>
        <v>3500000</v>
      </c>
      <c r="M63" s="60">
        <f>SUM(M64:M67)</f>
        <v>2000000</v>
      </c>
      <c r="N63" s="60">
        <f>SUM(N64:N67)</f>
        <v>0</v>
      </c>
      <c r="O63" s="63">
        <f t="shared" si="0"/>
        <v>5500000</v>
      </c>
      <c r="P63" s="102">
        <v>23</v>
      </c>
    </row>
    <row r="64" spans="1:16" ht="9" customHeight="1">
      <c r="A64" s="84"/>
      <c r="B64" s="99"/>
      <c r="C64" s="101"/>
      <c r="D64" s="101"/>
      <c r="E64" s="101"/>
      <c r="F64" s="104"/>
      <c r="G64" s="106"/>
      <c r="H64" s="48" t="s">
        <v>13</v>
      </c>
      <c r="I64" s="33"/>
      <c r="J64" s="57">
        <v>801</v>
      </c>
      <c r="K64" s="53">
        <v>80101</v>
      </c>
      <c r="L64" s="61">
        <v>2826250</v>
      </c>
      <c r="M64" s="61">
        <v>1615000</v>
      </c>
      <c r="N64" s="61"/>
      <c r="O64" s="63">
        <f t="shared" si="0"/>
        <v>4441250</v>
      </c>
      <c r="P64" s="102"/>
    </row>
    <row r="65" spans="1:16" ht="9" customHeight="1">
      <c r="A65" s="84"/>
      <c r="B65" s="99"/>
      <c r="C65" s="101"/>
      <c r="D65" s="101"/>
      <c r="E65" s="101"/>
      <c r="F65" s="104"/>
      <c r="G65" s="106"/>
      <c r="H65" s="48" t="s">
        <v>23</v>
      </c>
      <c r="I65" s="33"/>
      <c r="J65" s="57">
        <v>801</v>
      </c>
      <c r="K65" s="53">
        <v>80101</v>
      </c>
      <c r="L65" s="61"/>
      <c r="M65" s="61"/>
      <c r="N65" s="61"/>
      <c r="O65" s="63">
        <f t="shared" si="0"/>
        <v>0</v>
      </c>
      <c r="P65" s="102"/>
    </row>
    <row r="66" spans="1:16" ht="9" customHeight="1">
      <c r="A66" s="84"/>
      <c r="B66" s="99"/>
      <c r="C66" s="101"/>
      <c r="D66" s="101"/>
      <c r="E66" s="101"/>
      <c r="F66" s="104"/>
      <c r="G66" s="106"/>
      <c r="H66" s="48" t="s">
        <v>14</v>
      </c>
      <c r="I66" s="33"/>
      <c r="J66" s="57">
        <v>801</v>
      </c>
      <c r="K66" s="53">
        <v>80101</v>
      </c>
      <c r="L66" s="61">
        <v>673750</v>
      </c>
      <c r="M66" s="61">
        <v>385000</v>
      </c>
      <c r="N66" s="61"/>
      <c r="O66" s="63">
        <f t="shared" si="0"/>
        <v>1058750</v>
      </c>
      <c r="P66" s="102"/>
    </row>
    <row r="67" spans="1:16" ht="9" customHeight="1">
      <c r="A67" s="78"/>
      <c r="B67" s="99"/>
      <c r="C67" s="101"/>
      <c r="D67" s="101"/>
      <c r="E67" s="101"/>
      <c r="F67" s="104"/>
      <c r="G67" s="107"/>
      <c r="H67" s="48" t="s">
        <v>10</v>
      </c>
      <c r="I67" s="33"/>
      <c r="J67" s="57">
        <v>801</v>
      </c>
      <c r="K67" s="53">
        <v>80101</v>
      </c>
      <c r="L67" s="61"/>
      <c r="M67" s="61"/>
      <c r="N67" s="61"/>
      <c r="O67" s="63">
        <f t="shared" si="0"/>
        <v>0</v>
      </c>
      <c r="P67" s="102"/>
    </row>
    <row r="68" spans="1:16" ht="9" customHeight="1">
      <c r="A68" s="91">
        <v>13</v>
      </c>
      <c r="B68" s="79" t="s">
        <v>49</v>
      </c>
      <c r="C68" s="100" t="s">
        <v>30</v>
      </c>
      <c r="D68" s="100"/>
      <c r="E68" s="100"/>
      <c r="F68" s="103" t="s">
        <v>37</v>
      </c>
      <c r="G68" s="105">
        <v>21000000</v>
      </c>
      <c r="H68" s="47" t="s">
        <v>4</v>
      </c>
      <c r="I68" s="32"/>
      <c r="J68" s="50"/>
      <c r="K68" s="53"/>
      <c r="L68" s="60">
        <f>SUM(L69:L72)</f>
        <v>2000000</v>
      </c>
      <c r="M68" s="60">
        <f>SUM(M69:M72)</f>
        <v>3000000</v>
      </c>
      <c r="N68" s="60">
        <f>SUM(N69:N72)</f>
        <v>4000000</v>
      </c>
      <c r="O68" s="63">
        <f t="shared" si="0"/>
        <v>9000000</v>
      </c>
      <c r="P68" s="102">
        <v>23</v>
      </c>
    </row>
    <row r="69" spans="1:16" ht="9" customHeight="1">
      <c r="A69" s="92"/>
      <c r="B69" s="99"/>
      <c r="C69" s="101"/>
      <c r="D69" s="101"/>
      <c r="E69" s="101"/>
      <c r="F69" s="104"/>
      <c r="G69" s="106"/>
      <c r="H69" s="48" t="s">
        <v>13</v>
      </c>
      <c r="I69" s="33"/>
      <c r="J69" s="58">
        <v>900</v>
      </c>
      <c r="K69" s="58">
        <v>90095</v>
      </c>
      <c r="L69" s="61">
        <v>1615000</v>
      </c>
      <c r="M69" s="61">
        <v>2422500</v>
      </c>
      <c r="N69" s="61">
        <v>3230000</v>
      </c>
      <c r="O69" s="63">
        <f t="shared" si="0"/>
        <v>7267500</v>
      </c>
      <c r="P69" s="102"/>
    </row>
    <row r="70" spans="1:16" ht="9" customHeight="1">
      <c r="A70" s="92"/>
      <c r="B70" s="99"/>
      <c r="C70" s="101"/>
      <c r="D70" s="101"/>
      <c r="E70" s="101"/>
      <c r="F70" s="104"/>
      <c r="G70" s="106"/>
      <c r="H70" s="48" t="s">
        <v>23</v>
      </c>
      <c r="I70" s="33"/>
      <c r="J70" s="58">
        <v>900</v>
      </c>
      <c r="K70" s="58">
        <v>90095</v>
      </c>
      <c r="L70" s="61"/>
      <c r="M70" s="61"/>
      <c r="N70" s="61"/>
      <c r="O70" s="63">
        <f t="shared" si="0"/>
        <v>0</v>
      </c>
      <c r="P70" s="102"/>
    </row>
    <row r="71" spans="1:16" ht="9" customHeight="1">
      <c r="A71" s="92"/>
      <c r="B71" s="99"/>
      <c r="C71" s="101"/>
      <c r="D71" s="101"/>
      <c r="E71" s="101"/>
      <c r="F71" s="104"/>
      <c r="G71" s="106"/>
      <c r="H71" s="48" t="s">
        <v>14</v>
      </c>
      <c r="I71" s="33"/>
      <c r="J71" s="58">
        <v>900</v>
      </c>
      <c r="K71" s="58">
        <v>90095</v>
      </c>
      <c r="L71" s="61">
        <v>385000</v>
      </c>
      <c r="M71" s="61">
        <v>577500</v>
      </c>
      <c r="N71" s="61">
        <v>770000</v>
      </c>
      <c r="O71" s="63">
        <f t="shared" si="0"/>
        <v>1732500</v>
      </c>
      <c r="P71" s="102"/>
    </row>
    <row r="72" spans="1:16" ht="9" customHeight="1">
      <c r="A72" s="92"/>
      <c r="B72" s="99"/>
      <c r="C72" s="101"/>
      <c r="D72" s="101"/>
      <c r="E72" s="101"/>
      <c r="F72" s="104"/>
      <c r="G72" s="107"/>
      <c r="H72" s="48" t="s">
        <v>10</v>
      </c>
      <c r="I72" s="33"/>
      <c r="J72" s="58">
        <v>900</v>
      </c>
      <c r="K72" s="58">
        <v>90095</v>
      </c>
      <c r="L72" s="61"/>
      <c r="M72" s="61"/>
      <c r="N72" s="61"/>
      <c r="O72" s="63">
        <f t="shared" si="0"/>
        <v>0</v>
      </c>
      <c r="P72" s="102"/>
    </row>
    <row r="73" spans="1:16" ht="9" customHeight="1">
      <c r="A73" s="83">
        <v>14</v>
      </c>
      <c r="B73" s="79" t="s">
        <v>49</v>
      </c>
      <c r="C73" s="100" t="s">
        <v>33</v>
      </c>
      <c r="D73" s="100"/>
      <c r="E73" s="100"/>
      <c r="F73" s="103" t="s">
        <v>40</v>
      </c>
      <c r="G73" s="105">
        <v>1700000</v>
      </c>
      <c r="H73" s="47" t="s">
        <v>4</v>
      </c>
      <c r="I73" s="32"/>
      <c r="J73" s="51"/>
      <c r="K73" s="52"/>
      <c r="L73" s="60">
        <f>SUM(L74:L77)</f>
        <v>1100000</v>
      </c>
      <c r="M73" s="60">
        <f>SUM(M74:M77)</f>
        <v>600000</v>
      </c>
      <c r="N73" s="60">
        <f>SUM(N74:N77)</f>
        <v>0</v>
      </c>
      <c r="O73" s="63">
        <f t="shared" si="0"/>
        <v>1700000</v>
      </c>
      <c r="P73" s="102">
        <v>23</v>
      </c>
    </row>
    <row r="74" spans="1:16" ht="9" customHeight="1">
      <c r="A74" s="84"/>
      <c r="B74" s="99"/>
      <c r="C74" s="101"/>
      <c r="D74" s="101"/>
      <c r="E74" s="101"/>
      <c r="F74" s="104"/>
      <c r="G74" s="106"/>
      <c r="H74" s="48" t="s">
        <v>13</v>
      </c>
      <c r="I74" s="33"/>
      <c r="J74" s="51">
        <v>720</v>
      </c>
      <c r="K74" s="52">
        <v>72095</v>
      </c>
      <c r="L74" s="61">
        <v>888250</v>
      </c>
      <c r="M74" s="61">
        <v>484500</v>
      </c>
      <c r="N74" s="61">
        <v>0</v>
      </c>
      <c r="O74" s="63">
        <f t="shared" si="0"/>
        <v>1372750</v>
      </c>
      <c r="P74" s="102"/>
    </row>
    <row r="75" spans="1:16" ht="9" customHeight="1">
      <c r="A75" s="84"/>
      <c r="B75" s="99"/>
      <c r="C75" s="101"/>
      <c r="D75" s="101"/>
      <c r="E75" s="101"/>
      <c r="F75" s="104"/>
      <c r="G75" s="106"/>
      <c r="H75" s="48" t="s">
        <v>23</v>
      </c>
      <c r="I75" s="33"/>
      <c r="J75" s="51">
        <v>720</v>
      </c>
      <c r="K75" s="52">
        <v>72095</v>
      </c>
      <c r="L75" s="61"/>
      <c r="M75" s="61"/>
      <c r="N75" s="61"/>
      <c r="O75" s="63">
        <f t="shared" si="0"/>
        <v>0</v>
      </c>
      <c r="P75" s="102"/>
    </row>
    <row r="76" spans="1:16" ht="9" customHeight="1">
      <c r="A76" s="84"/>
      <c r="B76" s="99"/>
      <c r="C76" s="101"/>
      <c r="D76" s="101"/>
      <c r="E76" s="101"/>
      <c r="F76" s="104"/>
      <c r="G76" s="106"/>
      <c r="H76" s="48" t="s">
        <v>14</v>
      </c>
      <c r="I76" s="33"/>
      <c r="J76" s="51">
        <v>720</v>
      </c>
      <c r="K76" s="52">
        <v>72095</v>
      </c>
      <c r="L76" s="61">
        <v>211750</v>
      </c>
      <c r="M76" s="61">
        <v>115500</v>
      </c>
      <c r="N76" s="61">
        <v>0</v>
      </c>
      <c r="O76" s="63">
        <f t="shared" si="0"/>
        <v>327250</v>
      </c>
      <c r="P76" s="102"/>
    </row>
    <row r="77" spans="1:16" ht="9" customHeight="1">
      <c r="A77" s="78"/>
      <c r="B77" s="99"/>
      <c r="C77" s="101"/>
      <c r="D77" s="101"/>
      <c r="E77" s="101"/>
      <c r="F77" s="104"/>
      <c r="G77" s="107"/>
      <c r="H77" s="48" t="s">
        <v>10</v>
      </c>
      <c r="I77" s="33"/>
      <c r="J77" s="51">
        <v>720</v>
      </c>
      <c r="K77" s="52">
        <v>72095</v>
      </c>
      <c r="L77" s="61"/>
      <c r="M77" s="61"/>
      <c r="N77" s="61"/>
      <c r="O77" s="63">
        <f>SUM(L77:N77)</f>
        <v>0</v>
      </c>
      <c r="P77" s="102"/>
    </row>
    <row r="78" spans="1:16" ht="9" customHeight="1">
      <c r="A78" s="91">
        <v>15</v>
      </c>
      <c r="B78" s="79" t="s">
        <v>49</v>
      </c>
      <c r="C78" s="100" t="s">
        <v>47</v>
      </c>
      <c r="D78" s="100"/>
      <c r="E78" s="100"/>
      <c r="F78" s="103" t="s">
        <v>41</v>
      </c>
      <c r="G78" s="105">
        <v>2500000</v>
      </c>
      <c r="H78" s="47" t="s">
        <v>4</v>
      </c>
      <c r="I78" s="32"/>
      <c r="J78" s="50"/>
      <c r="K78" s="50"/>
      <c r="L78" s="60">
        <f>SUM(L79:L82)</f>
        <v>500000</v>
      </c>
      <c r="M78" s="60">
        <f>SUM(M79:M82)</f>
        <v>500000</v>
      </c>
      <c r="N78" s="60">
        <f>SUM(N79:N82)</f>
        <v>500000</v>
      </c>
      <c r="O78" s="63">
        <f t="shared" si="0"/>
        <v>1500000</v>
      </c>
      <c r="P78" s="102">
        <v>22</v>
      </c>
    </row>
    <row r="79" spans="1:16" ht="9" customHeight="1">
      <c r="A79" s="92"/>
      <c r="B79" s="99"/>
      <c r="C79" s="101"/>
      <c r="D79" s="101"/>
      <c r="E79" s="101"/>
      <c r="F79" s="104"/>
      <c r="G79" s="106"/>
      <c r="H79" s="48" t="s">
        <v>13</v>
      </c>
      <c r="I79" s="33"/>
      <c r="J79" s="51">
        <v>600</v>
      </c>
      <c r="K79" s="52">
        <v>60016</v>
      </c>
      <c r="L79" s="61">
        <v>403750</v>
      </c>
      <c r="M79" s="61">
        <v>403750</v>
      </c>
      <c r="N79" s="61">
        <v>403750</v>
      </c>
      <c r="O79" s="63">
        <f aca="true" t="shared" si="1" ref="O79:O127">SUM(L79:N79)</f>
        <v>1211250</v>
      </c>
      <c r="P79" s="102"/>
    </row>
    <row r="80" spans="1:16" ht="9" customHeight="1">
      <c r="A80" s="92"/>
      <c r="B80" s="99"/>
      <c r="C80" s="101"/>
      <c r="D80" s="101"/>
      <c r="E80" s="101"/>
      <c r="F80" s="104"/>
      <c r="G80" s="106"/>
      <c r="H80" s="48" t="s">
        <v>23</v>
      </c>
      <c r="I80" s="33"/>
      <c r="J80" s="51">
        <v>600</v>
      </c>
      <c r="K80" s="52">
        <v>60016</v>
      </c>
      <c r="L80" s="61"/>
      <c r="M80" s="61"/>
      <c r="N80" s="61"/>
      <c r="O80" s="63">
        <f t="shared" si="1"/>
        <v>0</v>
      </c>
      <c r="P80" s="102"/>
    </row>
    <row r="81" spans="1:16" ht="9" customHeight="1">
      <c r="A81" s="92"/>
      <c r="B81" s="99"/>
      <c r="C81" s="101"/>
      <c r="D81" s="101"/>
      <c r="E81" s="101"/>
      <c r="F81" s="104"/>
      <c r="G81" s="106"/>
      <c r="H81" s="48" t="s">
        <v>14</v>
      </c>
      <c r="I81" s="33"/>
      <c r="J81" s="51">
        <v>600</v>
      </c>
      <c r="K81" s="52">
        <v>60016</v>
      </c>
      <c r="L81" s="61">
        <v>96250</v>
      </c>
      <c r="M81" s="61">
        <v>96250</v>
      </c>
      <c r="N81" s="61">
        <v>96250</v>
      </c>
      <c r="O81" s="63">
        <f t="shared" si="1"/>
        <v>288750</v>
      </c>
      <c r="P81" s="102"/>
    </row>
    <row r="82" spans="1:16" ht="9" customHeight="1">
      <c r="A82" s="92"/>
      <c r="B82" s="99"/>
      <c r="C82" s="101"/>
      <c r="D82" s="101"/>
      <c r="E82" s="101"/>
      <c r="F82" s="104"/>
      <c r="G82" s="107"/>
      <c r="H82" s="48" t="s">
        <v>10</v>
      </c>
      <c r="I82" s="33"/>
      <c r="J82" s="51">
        <v>600</v>
      </c>
      <c r="K82" s="52">
        <v>60016</v>
      </c>
      <c r="L82" s="61"/>
      <c r="M82" s="61"/>
      <c r="N82" s="61"/>
      <c r="O82" s="63">
        <f t="shared" si="1"/>
        <v>0</v>
      </c>
      <c r="P82" s="102"/>
    </row>
    <row r="83" spans="1:16" ht="9" customHeight="1">
      <c r="A83" s="83">
        <v>16</v>
      </c>
      <c r="B83" s="79" t="s">
        <v>49</v>
      </c>
      <c r="C83" s="100" t="s">
        <v>57</v>
      </c>
      <c r="D83" s="100"/>
      <c r="E83" s="100"/>
      <c r="F83" s="103" t="s">
        <v>37</v>
      </c>
      <c r="G83" s="105">
        <v>2000000</v>
      </c>
      <c r="H83" s="47" t="s">
        <v>4</v>
      </c>
      <c r="I83" s="32"/>
      <c r="J83" s="50"/>
      <c r="K83" s="50"/>
      <c r="L83" s="60">
        <f>SUM(L84:L87)</f>
        <v>300000</v>
      </c>
      <c r="M83" s="60">
        <f>SUM(M84:M87)</f>
        <v>220000</v>
      </c>
      <c r="N83" s="60">
        <f>SUM(N84:N87)</f>
        <v>250000</v>
      </c>
      <c r="O83" s="63">
        <f t="shared" si="1"/>
        <v>770000</v>
      </c>
      <c r="P83" s="102">
        <v>21.5</v>
      </c>
    </row>
    <row r="84" spans="1:16" ht="9" customHeight="1">
      <c r="A84" s="84"/>
      <c r="B84" s="99"/>
      <c r="C84" s="101"/>
      <c r="D84" s="101"/>
      <c r="E84" s="101"/>
      <c r="F84" s="104"/>
      <c r="G84" s="106"/>
      <c r="H84" s="48" t="s">
        <v>13</v>
      </c>
      <c r="I84" s="33"/>
      <c r="J84" s="51">
        <v>900</v>
      </c>
      <c r="K84" s="52">
        <v>90001</v>
      </c>
      <c r="L84" s="61">
        <v>242250</v>
      </c>
      <c r="M84" s="61">
        <v>177650</v>
      </c>
      <c r="N84" s="61">
        <v>201875</v>
      </c>
      <c r="O84" s="63">
        <f t="shared" si="1"/>
        <v>621775</v>
      </c>
      <c r="P84" s="102"/>
    </row>
    <row r="85" spans="1:16" ht="9" customHeight="1">
      <c r="A85" s="84"/>
      <c r="B85" s="99"/>
      <c r="C85" s="101"/>
      <c r="D85" s="101"/>
      <c r="E85" s="101"/>
      <c r="F85" s="104"/>
      <c r="G85" s="106"/>
      <c r="H85" s="48" t="s">
        <v>23</v>
      </c>
      <c r="I85" s="33"/>
      <c r="J85" s="51">
        <v>900</v>
      </c>
      <c r="K85" s="52">
        <v>90001</v>
      </c>
      <c r="L85" s="61"/>
      <c r="M85" s="61"/>
      <c r="N85" s="61"/>
      <c r="O85" s="63">
        <f t="shared" si="1"/>
        <v>0</v>
      </c>
      <c r="P85" s="102"/>
    </row>
    <row r="86" spans="1:16" ht="9" customHeight="1">
      <c r="A86" s="84"/>
      <c r="B86" s="99"/>
      <c r="C86" s="101"/>
      <c r="D86" s="101"/>
      <c r="E86" s="101"/>
      <c r="F86" s="104"/>
      <c r="G86" s="106"/>
      <c r="H86" s="48" t="s">
        <v>14</v>
      </c>
      <c r="I86" s="33"/>
      <c r="J86" s="51">
        <v>900</v>
      </c>
      <c r="K86" s="52">
        <v>90001</v>
      </c>
      <c r="L86" s="61">
        <v>57750</v>
      </c>
      <c r="M86" s="61">
        <v>42350</v>
      </c>
      <c r="N86" s="61">
        <v>48125</v>
      </c>
      <c r="O86" s="63">
        <f t="shared" si="1"/>
        <v>148225</v>
      </c>
      <c r="P86" s="102"/>
    </row>
    <row r="87" spans="1:16" ht="9" customHeight="1">
      <c r="A87" s="78"/>
      <c r="B87" s="99"/>
      <c r="C87" s="101"/>
      <c r="D87" s="101"/>
      <c r="E87" s="101"/>
      <c r="F87" s="104"/>
      <c r="G87" s="107"/>
      <c r="H87" s="48" t="s">
        <v>10</v>
      </c>
      <c r="I87" s="33"/>
      <c r="J87" s="51">
        <v>900</v>
      </c>
      <c r="K87" s="52">
        <v>90001</v>
      </c>
      <c r="L87" s="61"/>
      <c r="M87" s="61"/>
      <c r="N87" s="61"/>
      <c r="O87" s="63">
        <f t="shared" si="1"/>
        <v>0</v>
      </c>
      <c r="P87" s="102"/>
    </row>
    <row r="88" spans="1:16" ht="9" customHeight="1">
      <c r="A88" s="91">
        <v>17</v>
      </c>
      <c r="B88" s="79" t="s">
        <v>49</v>
      </c>
      <c r="C88" s="100" t="s">
        <v>31</v>
      </c>
      <c r="D88" s="111" t="s">
        <v>64</v>
      </c>
      <c r="E88" s="96" t="s">
        <v>63</v>
      </c>
      <c r="F88" s="103" t="s">
        <v>40</v>
      </c>
      <c r="G88" s="105">
        <v>1631060</v>
      </c>
      <c r="H88" s="47" t="s">
        <v>4</v>
      </c>
      <c r="I88" s="32"/>
      <c r="J88" s="57"/>
      <c r="K88" s="57"/>
      <c r="L88" s="60">
        <f>SUM(L89:L92)</f>
        <v>138490</v>
      </c>
      <c r="M88" s="60">
        <f>SUM(M89:M92)</f>
        <v>1492570</v>
      </c>
      <c r="N88" s="60">
        <f>SUM(N89:N92)</f>
        <v>0</v>
      </c>
      <c r="O88" s="63">
        <f t="shared" si="1"/>
        <v>1631060</v>
      </c>
      <c r="P88" s="102">
        <v>20</v>
      </c>
    </row>
    <row r="89" spans="1:16" ht="9" customHeight="1">
      <c r="A89" s="92"/>
      <c r="B89" s="99"/>
      <c r="C89" s="101"/>
      <c r="D89" s="112"/>
      <c r="E89" s="97"/>
      <c r="F89" s="104"/>
      <c r="G89" s="106"/>
      <c r="H89" s="48" t="s">
        <v>13</v>
      </c>
      <c r="I89" s="33"/>
      <c r="J89" s="50">
        <v>754</v>
      </c>
      <c r="K89" s="53">
        <v>75495</v>
      </c>
      <c r="L89" s="61">
        <v>111831</v>
      </c>
      <c r="M89" s="61">
        <v>1205250</v>
      </c>
      <c r="N89" s="61"/>
      <c r="O89" s="63">
        <f t="shared" si="1"/>
        <v>1317081</v>
      </c>
      <c r="P89" s="102"/>
    </row>
    <row r="90" spans="1:16" ht="9" customHeight="1">
      <c r="A90" s="92"/>
      <c r="B90" s="99"/>
      <c r="C90" s="101"/>
      <c r="D90" s="112"/>
      <c r="E90" s="97"/>
      <c r="F90" s="104"/>
      <c r="G90" s="106"/>
      <c r="H90" s="48" t="s">
        <v>23</v>
      </c>
      <c r="I90" s="33"/>
      <c r="J90" s="50">
        <v>754</v>
      </c>
      <c r="K90" s="53">
        <v>75495</v>
      </c>
      <c r="L90" s="61"/>
      <c r="M90" s="61"/>
      <c r="N90" s="61"/>
      <c r="O90" s="63">
        <f t="shared" si="1"/>
        <v>0</v>
      </c>
      <c r="P90" s="102"/>
    </row>
    <row r="91" spans="1:16" ht="9" customHeight="1">
      <c r="A91" s="92"/>
      <c r="B91" s="99"/>
      <c r="C91" s="101"/>
      <c r="D91" s="112"/>
      <c r="E91" s="97"/>
      <c r="F91" s="104"/>
      <c r="G91" s="106"/>
      <c r="H91" s="48" t="s">
        <v>14</v>
      </c>
      <c r="I91" s="33"/>
      <c r="J91" s="50">
        <v>754</v>
      </c>
      <c r="K91" s="53">
        <v>75495</v>
      </c>
      <c r="L91" s="61">
        <v>26659</v>
      </c>
      <c r="M91" s="61">
        <v>287320</v>
      </c>
      <c r="N91" s="61"/>
      <c r="O91" s="63">
        <f t="shared" si="1"/>
        <v>313979</v>
      </c>
      <c r="P91" s="102"/>
    </row>
    <row r="92" spans="1:16" ht="9" customHeight="1">
      <c r="A92" s="92"/>
      <c r="B92" s="99"/>
      <c r="C92" s="101"/>
      <c r="D92" s="113"/>
      <c r="E92" s="98"/>
      <c r="F92" s="104"/>
      <c r="G92" s="107"/>
      <c r="H92" s="48" t="s">
        <v>10</v>
      </c>
      <c r="I92" s="33"/>
      <c r="J92" s="50">
        <v>754</v>
      </c>
      <c r="K92" s="53">
        <v>75495</v>
      </c>
      <c r="L92" s="61"/>
      <c r="M92" s="61"/>
      <c r="N92" s="61"/>
      <c r="O92" s="63">
        <f t="shared" si="1"/>
        <v>0</v>
      </c>
      <c r="P92" s="102"/>
    </row>
    <row r="93" spans="1:16" ht="9" customHeight="1">
      <c r="A93" s="83">
        <v>18</v>
      </c>
      <c r="B93" s="79" t="s">
        <v>49</v>
      </c>
      <c r="C93" s="100" t="s">
        <v>34</v>
      </c>
      <c r="D93" s="100"/>
      <c r="E93" s="100"/>
      <c r="F93" s="103" t="s">
        <v>36</v>
      </c>
      <c r="G93" s="105">
        <v>1700000</v>
      </c>
      <c r="H93" s="47" t="s">
        <v>4</v>
      </c>
      <c r="I93" s="32"/>
      <c r="J93" s="50"/>
      <c r="K93" s="50"/>
      <c r="L93" s="60">
        <f>SUM(L94:L97)</f>
        <v>200000</v>
      </c>
      <c r="M93" s="60">
        <f>SUM(M94:M97)</f>
        <v>500000</v>
      </c>
      <c r="N93" s="60">
        <f>SUM(N94:N97)</f>
        <v>500000</v>
      </c>
      <c r="O93" s="63">
        <f t="shared" si="1"/>
        <v>1200000</v>
      </c>
      <c r="P93" s="102">
        <v>19.6</v>
      </c>
    </row>
    <row r="94" spans="1:16" ht="9" customHeight="1">
      <c r="A94" s="84"/>
      <c r="B94" s="99"/>
      <c r="C94" s="101"/>
      <c r="D94" s="101"/>
      <c r="E94" s="101"/>
      <c r="F94" s="104"/>
      <c r="G94" s="106"/>
      <c r="H94" s="48" t="s">
        <v>13</v>
      </c>
      <c r="I94" s="33"/>
      <c r="J94" s="51">
        <v>900</v>
      </c>
      <c r="K94" s="52">
        <v>90001</v>
      </c>
      <c r="L94" s="61">
        <v>161500</v>
      </c>
      <c r="M94" s="61">
        <v>403750</v>
      </c>
      <c r="N94" s="61">
        <v>403750</v>
      </c>
      <c r="O94" s="63">
        <f t="shared" si="1"/>
        <v>969000</v>
      </c>
      <c r="P94" s="102"/>
    </row>
    <row r="95" spans="1:16" ht="9" customHeight="1">
      <c r="A95" s="84"/>
      <c r="B95" s="99"/>
      <c r="C95" s="101"/>
      <c r="D95" s="101"/>
      <c r="E95" s="101"/>
      <c r="F95" s="104"/>
      <c r="G95" s="106"/>
      <c r="H95" s="48" t="s">
        <v>23</v>
      </c>
      <c r="I95" s="33"/>
      <c r="J95" s="51">
        <v>900</v>
      </c>
      <c r="K95" s="52">
        <v>90001</v>
      </c>
      <c r="L95" s="61"/>
      <c r="M95" s="61"/>
      <c r="N95" s="61"/>
      <c r="O95" s="63">
        <f t="shared" si="1"/>
        <v>0</v>
      </c>
      <c r="P95" s="102"/>
    </row>
    <row r="96" spans="1:16" ht="9" customHeight="1">
      <c r="A96" s="84"/>
      <c r="B96" s="99"/>
      <c r="C96" s="101"/>
      <c r="D96" s="101"/>
      <c r="E96" s="101"/>
      <c r="F96" s="104"/>
      <c r="G96" s="106"/>
      <c r="H96" s="48" t="s">
        <v>14</v>
      </c>
      <c r="I96" s="33"/>
      <c r="J96" s="51">
        <v>900</v>
      </c>
      <c r="K96" s="52">
        <v>90001</v>
      </c>
      <c r="L96" s="61">
        <v>38500</v>
      </c>
      <c r="M96" s="61">
        <v>96250</v>
      </c>
      <c r="N96" s="61">
        <v>96250</v>
      </c>
      <c r="O96" s="63">
        <f t="shared" si="1"/>
        <v>231000</v>
      </c>
      <c r="P96" s="102"/>
    </row>
    <row r="97" spans="1:16" ht="9" customHeight="1">
      <c r="A97" s="78"/>
      <c r="B97" s="99"/>
      <c r="C97" s="101"/>
      <c r="D97" s="101"/>
      <c r="E97" s="101"/>
      <c r="F97" s="104"/>
      <c r="G97" s="107"/>
      <c r="H97" s="48" t="s">
        <v>10</v>
      </c>
      <c r="I97" s="33"/>
      <c r="J97" s="51">
        <v>900</v>
      </c>
      <c r="K97" s="52">
        <v>90001</v>
      </c>
      <c r="L97" s="61"/>
      <c r="M97" s="61"/>
      <c r="N97" s="61"/>
      <c r="O97" s="63">
        <f t="shared" si="1"/>
        <v>0</v>
      </c>
      <c r="P97" s="102"/>
    </row>
    <row r="98" spans="1:16" ht="9" customHeight="1">
      <c r="A98" s="91">
        <v>19</v>
      </c>
      <c r="B98" s="79" t="s">
        <v>49</v>
      </c>
      <c r="C98" s="100" t="s">
        <v>28</v>
      </c>
      <c r="D98" s="100"/>
      <c r="E98" s="100"/>
      <c r="F98" s="103" t="s">
        <v>38</v>
      </c>
      <c r="G98" s="105">
        <v>22400000</v>
      </c>
      <c r="H98" s="47" t="s">
        <v>4</v>
      </c>
      <c r="I98" s="32"/>
      <c r="J98" s="50"/>
      <c r="K98" s="53"/>
      <c r="L98" s="60">
        <f>SUM(L99:L102)</f>
        <v>1000000</v>
      </c>
      <c r="M98" s="60">
        <f>SUM(M99:M102)</f>
        <v>2000000</v>
      </c>
      <c r="N98" s="60">
        <f>SUM(N99:N102)</f>
        <v>4000000</v>
      </c>
      <c r="O98" s="63">
        <f t="shared" si="1"/>
        <v>7000000</v>
      </c>
      <c r="P98" s="102">
        <v>19</v>
      </c>
    </row>
    <row r="99" spans="1:16" ht="9" customHeight="1">
      <c r="A99" s="92"/>
      <c r="B99" s="99"/>
      <c r="C99" s="101"/>
      <c r="D99" s="101"/>
      <c r="E99" s="101"/>
      <c r="F99" s="104"/>
      <c r="G99" s="106"/>
      <c r="H99" s="48" t="s">
        <v>13</v>
      </c>
      <c r="I99" s="33"/>
      <c r="J99" s="50">
        <v>926</v>
      </c>
      <c r="K99" s="53">
        <v>92601</v>
      </c>
      <c r="L99" s="61">
        <v>807500</v>
      </c>
      <c r="M99" s="61">
        <v>1615000</v>
      </c>
      <c r="N99" s="61">
        <v>3230000</v>
      </c>
      <c r="O99" s="63">
        <f t="shared" si="1"/>
        <v>5652500</v>
      </c>
      <c r="P99" s="102"/>
    </row>
    <row r="100" spans="1:16" ht="9" customHeight="1">
      <c r="A100" s="92"/>
      <c r="B100" s="99"/>
      <c r="C100" s="101"/>
      <c r="D100" s="101"/>
      <c r="E100" s="101"/>
      <c r="F100" s="104"/>
      <c r="G100" s="106"/>
      <c r="H100" s="48" t="s">
        <v>23</v>
      </c>
      <c r="I100" s="33"/>
      <c r="J100" s="50">
        <v>926</v>
      </c>
      <c r="K100" s="53">
        <v>92601</v>
      </c>
      <c r="L100" s="61"/>
      <c r="M100" s="61"/>
      <c r="N100" s="61"/>
      <c r="O100" s="63">
        <f t="shared" si="1"/>
        <v>0</v>
      </c>
      <c r="P100" s="102"/>
    </row>
    <row r="101" spans="1:16" ht="9" customHeight="1">
      <c r="A101" s="92"/>
      <c r="B101" s="99"/>
      <c r="C101" s="101"/>
      <c r="D101" s="101"/>
      <c r="E101" s="101"/>
      <c r="F101" s="104"/>
      <c r="G101" s="106"/>
      <c r="H101" s="48" t="s">
        <v>14</v>
      </c>
      <c r="I101" s="33"/>
      <c r="J101" s="50">
        <v>926</v>
      </c>
      <c r="K101" s="53">
        <v>92601</v>
      </c>
      <c r="L101" s="61">
        <v>192500</v>
      </c>
      <c r="M101" s="61">
        <v>385000</v>
      </c>
      <c r="N101" s="61">
        <v>770000</v>
      </c>
      <c r="O101" s="63">
        <f t="shared" si="1"/>
        <v>1347500</v>
      </c>
      <c r="P101" s="102"/>
    </row>
    <row r="102" spans="1:16" ht="9" customHeight="1">
      <c r="A102" s="92"/>
      <c r="B102" s="99"/>
      <c r="C102" s="101"/>
      <c r="D102" s="101"/>
      <c r="E102" s="101"/>
      <c r="F102" s="104"/>
      <c r="G102" s="107"/>
      <c r="H102" s="48" t="s">
        <v>10</v>
      </c>
      <c r="I102" s="33"/>
      <c r="J102" s="50">
        <v>926</v>
      </c>
      <c r="K102" s="53">
        <v>92601</v>
      </c>
      <c r="L102" s="61"/>
      <c r="M102" s="61"/>
      <c r="N102" s="61"/>
      <c r="O102" s="63">
        <f t="shared" si="1"/>
        <v>0</v>
      </c>
      <c r="P102" s="102"/>
    </row>
    <row r="103" spans="1:16" ht="9" customHeight="1">
      <c r="A103" s="83">
        <v>20</v>
      </c>
      <c r="B103" s="79" t="s">
        <v>49</v>
      </c>
      <c r="C103" s="100" t="s">
        <v>35</v>
      </c>
      <c r="D103" s="100"/>
      <c r="E103" s="100"/>
      <c r="F103" s="103" t="s">
        <v>40</v>
      </c>
      <c r="G103" s="105">
        <v>2000000</v>
      </c>
      <c r="H103" s="47" t="s">
        <v>4</v>
      </c>
      <c r="I103" s="32"/>
      <c r="J103" s="50"/>
      <c r="K103" s="50"/>
      <c r="L103" s="60">
        <f>SUM(L104:L107)</f>
        <v>1000000</v>
      </c>
      <c r="M103" s="60">
        <f>SUM(M104:M107)</f>
        <v>1000000</v>
      </c>
      <c r="N103" s="60">
        <f>SUM(N104:N107)</f>
        <v>0</v>
      </c>
      <c r="O103" s="63">
        <f t="shared" si="1"/>
        <v>2000000</v>
      </c>
      <c r="P103" s="102">
        <v>18</v>
      </c>
    </row>
    <row r="104" spans="1:16" ht="9" customHeight="1">
      <c r="A104" s="84"/>
      <c r="B104" s="99"/>
      <c r="C104" s="101"/>
      <c r="D104" s="101"/>
      <c r="E104" s="101"/>
      <c r="F104" s="104"/>
      <c r="G104" s="106"/>
      <c r="H104" s="48" t="s">
        <v>13</v>
      </c>
      <c r="I104" s="33"/>
      <c r="J104" s="51">
        <v>750</v>
      </c>
      <c r="K104" s="52">
        <v>75023</v>
      </c>
      <c r="L104" s="61">
        <v>807500</v>
      </c>
      <c r="M104" s="61">
        <v>807500</v>
      </c>
      <c r="N104" s="61"/>
      <c r="O104" s="63">
        <f t="shared" si="1"/>
        <v>1615000</v>
      </c>
      <c r="P104" s="102"/>
    </row>
    <row r="105" spans="1:16" ht="9" customHeight="1">
      <c r="A105" s="84"/>
      <c r="B105" s="99"/>
      <c r="C105" s="101"/>
      <c r="D105" s="101"/>
      <c r="E105" s="101"/>
      <c r="F105" s="104"/>
      <c r="G105" s="106"/>
      <c r="H105" s="48" t="s">
        <v>23</v>
      </c>
      <c r="I105" s="33"/>
      <c r="J105" s="51">
        <v>750</v>
      </c>
      <c r="K105" s="52">
        <v>75023</v>
      </c>
      <c r="L105" s="61"/>
      <c r="M105" s="61"/>
      <c r="N105" s="61"/>
      <c r="O105" s="63">
        <f t="shared" si="1"/>
        <v>0</v>
      </c>
      <c r="P105" s="102"/>
    </row>
    <row r="106" spans="1:16" ht="9" customHeight="1">
      <c r="A106" s="84"/>
      <c r="B106" s="99"/>
      <c r="C106" s="101"/>
      <c r="D106" s="101"/>
      <c r="E106" s="101"/>
      <c r="F106" s="104"/>
      <c r="G106" s="106"/>
      <c r="H106" s="48" t="s">
        <v>14</v>
      </c>
      <c r="I106" s="33"/>
      <c r="J106" s="51">
        <v>750</v>
      </c>
      <c r="K106" s="52">
        <v>75023</v>
      </c>
      <c r="L106" s="61">
        <v>192500</v>
      </c>
      <c r="M106" s="61">
        <v>192500</v>
      </c>
      <c r="N106" s="61"/>
      <c r="O106" s="63">
        <f t="shared" si="1"/>
        <v>385000</v>
      </c>
      <c r="P106" s="102"/>
    </row>
    <row r="107" spans="1:16" ht="9" customHeight="1">
      <c r="A107" s="78"/>
      <c r="B107" s="99"/>
      <c r="C107" s="101"/>
      <c r="D107" s="101"/>
      <c r="E107" s="101"/>
      <c r="F107" s="104"/>
      <c r="G107" s="107"/>
      <c r="H107" s="48" t="s">
        <v>10</v>
      </c>
      <c r="I107" s="33"/>
      <c r="J107" s="51">
        <v>750</v>
      </c>
      <c r="K107" s="52">
        <v>75023</v>
      </c>
      <c r="L107" s="61"/>
      <c r="M107" s="61"/>
      <c r="N107" s="61"/>
      <c r="O107" s="63">
        <f t="shared" si="1"/>
        <v>0</v>
      </c>
      <c r="P107" s="102"/>
    </row>
    <row r="108" spans="1:16" ht="9" customHeight="1">
      <c r="A108" s="91">
        <v>21</v>
      </c>
      <c r="B108" s="79" t="s">
        <v>49</v>
      </c>
      <c r="C108" s="100" t="s">
        <v>32</v>
      </c>
      <c r="D108" s="100"/>
      <c r="E108" s="100"/>
      <c r="F108" s="103" t="s">
        <v>37</v>
      </c>
      <c r="G108" s="105">
        <v>3000000</v>
      </c>
      <c r="H108" s="47" t="s">
        <v>4</v>
      </c>
      <c r="I108" s="32"/>
      <c r="J108" s="59"/>
      <c r="K108" s="59"/>
      <c r="L108" s="60">
        <f>SUM(L109:L112)</f>
        <v>500000</v>
      </c>
      <c r="M108" s="60">
        <f>SUM(M109:M112)</f>
        <v>500000</v>
      </c>
      <c r="N108" s="60">
        <f>SUM(N109:N112)</f>
        <v>500000</v>
      </c>
      <c r="O108" s="63">
        <f t="shared" si="1"/>
        <v>1500000</v>
      </c>
      <c r="P108" s="102">
        <v>17</v>
      </c>
    </row>
    <row r="109" spans="1:16" ht="9" customHeight="1">
      <c r="A109" s="92"/>
      <c r="B109" s="99"/>
      <c r="C109" s="101"/>
      <c r="D109" s="101"/>
      <c r="E109" s="101"/>
      <c r="F109" s="104"/>
      <c r="G109" s="106"/>
      <c r="H109" s="48" t="s">
        <v>13</v>
      </c>
      <c r="I109" s="33"/>
      <c r="J109" s="50">
        <v>700</v>
      </c>
      <c r="K109" s="53">
        <v>70095</v>
      </c>
      <c r="L109" s="61">
        <v>403750</v>
      </c>
      <c r="M109" s="61">
        <v>403750</v>
      </c>
      <c r="N109" s="61">
        <v>403750</v>
      </c>
      <c r="O109" s="63">
        <f t="shared" si="1"/>
        <v>1211250</v>
      </c>
      <c r="P109" s="102"/>
    </row>
    <row r="110" spans="1:16" ht="9" customHeight="1">
      <c r="A110" s="92"/>
      <c r="B110" s="99"/>
      <c r="C110" s="101"/>
      <c r="D110" s="101"/>
      <c r="E110" s="101"/>
      <c r="F110" s="104"/>
      <c r="G110" s="106"/>
      <c r="H110" s="48" t="s">
        <v>23</v>
      </c>
      <c r="I110" s="33"/>
      <c r="J110" s="50">
        <v>700</v>
      </c>
      <c r="K110" s="53">
        <v>70095</v>
      </c>
      <c r="L110" s="61"/>
      <c r="M110" s="61"/>
      <c r="N110" s="61"/>
      <c r="O110" s="63">
        <f t="shared" si="1"/>
        <v>0</v>
      </c>
      <c r="P110" s="102"/>
    </row>
    <row r="111" spans="1:16" ht="9" customHeight="1">
      <c r="A111" s="92"/>
      <c r="B111" s="99"/>
      <c r="C111" s="101"/>
      <c r="D111" s="101"/>
      <c r="E111" s="101"/>
      <c r="F111" s="104"/>
      <c r="G111" s="106"/>
      <c r="H111" s="48" t="s">
        <v>14</v>
      </c>
      <c r="I111" s="33"/>
      <c r="J111" s="50">
        <v>700</v>
      </c>
      <c r="K111" s="53">
        <v>70095</v>
      </c>
      <c r="L111" s="61">
        <v>96250</v>
      </c>
      <c r="M111" s="61">
        <v>96250</v>
      </c>
      <c r="N111" s="61">
        <v>96250</v>
      </c>
      <c r="O111" s="63">
        <f t="shared" si="1"/>
        <v>288750</v>
      </c>
      <c r="P111" s="102"/>
    </row>
    <row r="112" spans="1:16" ht="9" customHeight="1">
      <c r="A112" s="92"/>
      <c r="B112" s="99"/>
      <c r="C112" s="101"/>
      <c r="D112" s="101"/>
      <c r="E112" s="101"/>
      <c r="F112" s="104"/>
      <c r="G112" s="107"/>
      <c r="H112" s="48" t="s">
        <v>10</v>
      </c>
      <c r="I112" s="33"/>
      <c r="J112" s="50">
        <v>700</v>
      </c>
      <c r="K112" s="53">
        <v>70095</v>
      </c>
      <c r="L112" s="61"/>
      <c r="M112" s="61"/>
      <c r="N112" s="61"/>
      <c r="O112" s="63">
        <f t="shared" si="1"/>
        <v>0</v>
      </c>
      <c r="P112" s="102"/>
    </row>
    <row r="113" spans="1:16" ht="9" customHeight="1">
      <c r="A113" s="83">
        <v>22</v>
      </c>
      <c r="B113" s="79" t="s">
        <v>49</v>
      </c>
      <c r="C113" s="100" t="s">
        <v>27</v>
      </c>
      <c r="D113" s="100"/>
      <c r="E113" s="100"/>
      <c r="F113" s="103" t="s">
        <v>37</v>
      </c>
      <c r="G113" s="105">
        <v>3000000</v>
      </c>
      <c r="H113" s="47" t="s">
        <v>4</v>
      </c>
      <c r="I113" s="32"/>
      <c r="J113" s="50"/>
      <c r="K113" s="53"/>
      <c r="L113" s="60">
        <f>SUM(L114:L117)</f>
        <v>500000</v>
      </c>
      <c r="M113" s="60">
        <f>SUM(M114:M117)</f>
        <v>500000</v>
      </c>
      <c r="N113" s="60">
        <f>SUM(N114:N117)</f>
        <v>500000</v>
      </c>
      <c r="O113" s="63">
        <f t="shared" si="1"/>
        <v>1500000</v>
      </c>
      <c r="P113" s="102">
        <v>12.85</v>
      </c>
    </row>
    <row r="114" spans="1:16" ht="9" customHeight="1">
      <c r="A114" s="84"/>
      <c r="B114" s="99"/>
      <c r="C114" s="101"/>
      <c r="D114" s="101"/>
      <c r="E114" s="101"/>
      <c r="F114" s="104"/>
      <c r="G114" s="106"/>
      <c r="H114" s="48" t="s">
        <v>13</v>
      </c>
      <c r="I114" s="33"/>
      <c r="J114" s="50">
        <v>600</v>
      </c>
      <c r="K114" s="53">
        <v>60016</v>
      </c>
      <c r="L114" s="61">
        <v>403750</v>
      </c>
      <c r="M114" s="61">
        <v>403750</v>
      </c>
      <c r="N114" s="61">
        <v>403750</v>
      </c>
      <c r="O114" s="63">
        <f t="shared" si="1"/>
        <v>1211250</v>
      </c>
      <c r="P114" s="102"/>
    </row>
    <row r="115" spans="1:16" ht="9" customHeight="1">
      <c r="A115" s="84"/>
      <c r="B115" s="99"/>
      <c r="C115" s="101"/>
      <c r="D115" s="101"/>
      <c r="E115" s="101"/>
      <c r="F115" s="104"/>
      <c r="G115" s="106"/>
      <c r="H115" s="48" t="s">
        <v>23</v>
      </c>
      <c r="I115" s="33"/>
      <c r="J115" s="50">
        <v>600</v>
      </c>
      <c r="K115" s="53">
        <v>60016</v>
      </c>
      <c r="L115" s="61"/>
      <c r="M115" s="61"/>
      <c r="N115" s="61"/>
      <c r="O115" s="63">
        <f t="shared" si="1"/>
        <v>0</v>
      </c>
      <c r="P115" s="102"/>
    </row>
    <row r="116" spans="1:16" ht="9" customHeight="1">
      <c r="A116" s="84"/>
      <c r="B116" s="99"/>
      <c r="C116" s="101"/>
      <c r="D116" s="101"/>
      <c r="E116" s="101"/>
      <c r="F116" s="104"/>
      <c r="G116" s="106"/>
      <c r="H116" s="48" t="s">
        <v>14</v>
      </c>
      <c r="I116" s="33"/>
      <c r="J116" s="50">
        <v>600</v>
      </c>
      <c r="K116" s="53">
        <v>60016</v>
      </c>
      <c r="L116" s="61">
        <v>96250</v>
      </c>
      <c r="M116" s="61">
        <v>96250</v>
      </c>
      <c r="N116" s="61">
        <v>96250</v>
      </c>
      <c r="O116" s="63">
        <f t="shared" si="1"/>
        <v>288750</v>
      </c>
      <c r="P116" s="102"/>
    </row>
    <row r="117" spans="1:16" ht="9" customHeight="1">
      <c r="A117" s="78"/>
      <c r="B117" s="99"/>
      <c r="C117" s="101"/>
      <c r="D117" s="101"/>
      <c r="E117" s="101"/>
      <c r="F117" s="104"/>
      <c r="G117" s="107"/>
      <c r="H117" s="48" t="s">
        <v>10</v>
      </c>
      <c r="I117" s="33"/>
      <c r="J117" s="50">
        <v>600</v>
      </c>
      <c r="K117" s="53">
        <v>60016</v>
      </c>
      <c r="L117" s="61"/>
      <c r="M117" s="61"/>
      <c r="N117" s="61"/>
      <c r="O117" s="63">
        <f t="shared" si="1"/>
        <v>0</v>
      </c>
      <c r="P117" s="102"/>
    </row>
    <row r="118" spans="1:16" ht="9" customHeight="1">
      <c r="A118" s="91">
        <v>23</v>
      </c>
      <c r="B118" s="80" t="s">
        <v>49</v>
      </c>
      <c r="C118" s="96" t="s">
        <v>54</v>
      </c>
      <c r="D118" s="96"/>
      <c r="E118" s="96"/>
      <c r="F118" s="93" t="s">
        <v>41</v>
      </c>
      <c r="G118" s="105">
        <v>1000000</v>
      </c>
      <c r="H118" s="47" t="s">
        <v>4</v>
      </c>
      <c r="I118" s="32"/>
      <c r="J118" s="50"/>
      <c r="K118" s="50"/>
      <c r="L118" s="60">
        <f>SUM(L119:L122)</f>
        <v>100000</v>
      </c>
      <c r="M118" s="60">
        <f>SUM(M119:M122)</f>
        <v>200000</v>
      </c>
      <c r="N118" s="60">
        <f>SUM(N119:N122)</f>
        <v>300000</v>
      </c>
      <c r="O118" s="63">
        <f t="shared" si="1"/>
        <v>600000</v>
      </c>
      <c r="P118" s="130"/>
    </row>
    <row r="119" spans="1:16" ht="9" customHeight="1">
      <c r="A119" s="92"/>
      <c r="B119" s="81"/>
      <c r="C119" s="97"/>
      <c r="D119" s="97"/>
      <c r="E119" s="97"/>
      <c r="F119" s="94"/>
      <c r="G119" s="106"/>
      <c r="H119" s="48" t="s">
        <v>13</v>
      </c>
      <c r="I119" s="33"/>
      <c r="J119" s="50">
        <v>600</v>
      </c>
      <c r="K119" s="53">
        <v>60016</v>
      </c>
      <c r="L119" s="61">
        <v>80750</v>
      </c>
      <c r="M119" s="61">
        <v>161500</v>
      </c>
      <c r="N119" s="61">
        <v>242250</v>
      </c>
      <c r="O119" s="63">
        <f t="shared" si="1"/>
        <v>484500</v>
      </c>
      <c r="P119" s="131"/>
    </row>
    <row r="120" spans="1:16" ht="9" customHeight="1">
      <c r="A120" s="92"/>
      <c r="B120" s="81"/>
      <c r="C120" s="97"/>
      <c r="D120" s="97"/>
      <c r="E120" s="97"/>
      <c r="F120" s="94"/>
      <c r="G120" s="106"/>
      <c r="H120" s="48" t="s">
        <v>23</v>
      </c>
      <c r="I120" s="33"/>
      <c r="J120" s="50">
        <v>600</v>
      </c>
      <c r="K120" s="53">
        <v>60016</v>
      </c>
      <c r="L120" s="61"/>
      <c r="M120" s="61"/>
      <c r="N120" s="61"/>
      <c r="O120" s="63">
        <f t="shared" si="1"/>
        <v>0</v>
      </c>
      <c r="P120" s="131"/>
    </row>
    <row r="121" spans="1:16" ht="9" customHeight="1">
      <c r="A121" s="92"/>
      <c r="B121" s="81"/>
      <c r="C121" s="97"/>
      <c r="D121" s="97"/>
      <c r="E121" s="97"/>
      <c r="F121" s="94"/>
      <c r="G121" s="106"/>
      <c r="H121" s="48" t="s">
        <v>14</v>
      </c>
      <c r="I121" s="33"/>
      <c r="J121" s="50">
        <v>600</v>
      </c>
      <c r="K121" s="53">
        <v>60016</v>
      </c>
      <c r="L121" s="61">
        <v>19250</v>
      </c>
      <c r="M121" s="61">
        <v>38500</v>
      </c>
      <c r="N121" s="61">
        <v>57750</v>
      </c>
      <c r="O121" s="63">
        <f t="shared" si="1"/>
        <v>115500</v>
      </c>
      <c r="P121" s="131"/>
    </row>
    <row r="122" spans="1:16" ht="9" customHeight="1">
      <c r="A122" s="92"/>
      <c r="B122" s="82"/>
      <c r="C122" s="98"/>
      <c r="D122" s="98"/>
      <c r="E122" s="98"/>
      <c r="F122" s="95"/>
      <c r="G122" s="107"/>
      <c r="H122" s="48" t="s">
        <v>10</v>
      </c>
      <c r="I122" s="33"/>
      <c r="J122" s="50">
        <v>600</v>
      </c>
      <c r="K122" s="53">
        <v>60016</v>
      </c>
      <c r="L122" s="61"/>
      <c r="M122" s="61"/>
      <c r="N122" s="61"/>
      <c r="O122" s="63">
        <f t="shared" si="1"/>
        <v>0</v>
      </c>
      <c r="P122" s="132"/>
    </row>
    <row r="123" spans="1:16" ht="9" customHeight="1">
      <c r="A123" s="83">
        <v>24</v>
      </c>
      <c r="B123" s="79" t="s">
        <v>49</v>
      </c>
      <c r="C123" s="100" t="s">
        <v>42</v>
      </c>
      <c r="D123" s="100"/>
      <c r="E123" s="100"/>
      <c r="F123" s="103">
        <v>2009</v>
      </c>
      <c r="G123" s="105">
        <v>200000</v>
      </c>
      <c r="H123" s="47" t="s">
        <v>4</v>
      </c>
      <c r="I123" s="32"/>
      <c r="J123" s="50"/>
      <c r="K123" s="50"/>
      <c r="L123" s="60">
        <f>SUM(L124:L127)</f>
        <v>200000</v>
      </c>
      <c r="M123" s="60">
        <f>SUM(M124:M127)</f>
        <v>0</v>
      </c>
      <c r="N123" s="60">
        <f>SUM(N124:N127)</f>
        <v>0</v>
      </c>
      <c r="O123" s="63">
        <f t="shared" si="1"/>
        <v>200000</v>
      </c>
      <c r="P123" s="102">
        <v>10.5</v>
      </c>
    </row>
    <row r="124" spans="1:16" ht="9" customHeight="1">
      <c r="A124" s="84"/>
      <c r="B124" s="99"/>
      <c r="C124" s="101"/>
      <c r="D124" s="101"/>
      <c r="E124" s="101"/>
      <c r="F124" s="104"/>
      <c r="G124" s="106"/>
      <c r="H124" s="48" t="s">
        <v>13</v>
      </c>
      <c r="I124" s="33"/>
      <c r="J124" s="50">
        <v>900</v>
      </c>
      <c r="K124" s="53">
        <v>90002</v>
      </c>
      <c r="L124" s="61">
        <v>161500</v>
      </c>
      <c r="M124" s="61"/>
      <c r="N124" s="61"/>
      <c r="O124" s="63">
        <f t="shared" si="1"/>
        <v>161500</v>
      </c>
      <c r="P124" s="102"/>
    </row>
    <row r="125" spans="1:16" ht="9" customHeight="1">
      <c r="A125" s="84"/>
      <c r="B125" s="99"/>
      <c r="C125" s="101"/>
      <c r="D125" s="101"/>
      <c r="E125" s="101"/>
      <c r="F125" s="104"/>
      <c r="G125" s="106"/>
      <c r="H125" s="48" t="s">
        <v>23</v>
      </c>
      <c r="I125" s="33"/>
      <c r="J125" s="50">
        <v>900</v>
      </c>
      <c r="K125" s="53">
        <v>90002</v>
      </c>
      <c r="M125" s="61"/>
      <c r="N125" s="61"/>
      <c r="O125" s="63">
        <f t="shared" si="1"/>
        <v>0</v>
      </c>
      <c r="P125" s="102"/>
    </row>
    <row r="126" spans="1:16" ht="9" customHeight="1">
      <c r="A126" s="84"/>
      <c r="B126" s="99"/>
      <c r="C126" s="101"/>
      <c r="D126" s="101"/>
      <c r="E126" s="101"/>
      <c r="F126" s="104"/>
      <c r="G126" s="106"/>
      <c r="H126" s="48" t="s">
        <v>14</v>
      </c>
      <c r="I126" s="33"/>
      <c r="J126" s="50">
        <v>900</v>
      </c>
      <c r="K126" s="53">
        <v>90002</v>
      </c>
      <c r="L126" s="61">
        <v>38500</v>
      </c>
      <c r="M126" s="61"/>
      <c r="N126" s="61"/>
      <c r="O126" s="63">
        <f>SUM(L126:N126)</f>
        <v>38500</v>
      </c>
      <c r="P126" s="102"/>
    </row>
    <row r="127" spans="1:16" ht="9" customHeight="1">
      <c r="A127" s="78"/>
      <c r="B127" s="99"/>
      <c r="C127" s="101"/>
      <c r="D127" s="101"/>
      <c r="E127" s="101"/>
      <c r="F127" s="104"/>
      <c r="G127" s="107"/>
      <c r="H127" s="48" t="s">
        <v>10</v>
      </c>
      <c r="I127" s="33"/>
      <c r="J127" s="50">
        <v>900</v>
      </c>
      <c r="K127" s="53">
        <v>90002</v>
      </c>
      <c r="L127" s="61"/>
      <c r="M127" s="61"/>
      <c r="N127" s="61"/>
      <c r="O127" s="63">
        <f t="shared" si="1"/>
        <v>0</v>
      </c>
      <c r="P127" s="102"/>
    </row>
    <row r="128" spans="1:16" ht="15" customHeight="1" hidden="1">
      <c r="A128" s="23"/>
      <c r="B128" s="23"/>
      <c r="C128" s="23"/>
      <c r="D128" s="35"/>
      <c r="E128" s="35"/>
      <c r="F128" s="24"/>
      <c r="G128" s="25"/>
      <c r="H128" s="22"/>
      <c r="I128" s="22"/>
      <c r="J128" s="5"/>
      <c r="K128" s="5"/>
      <c r="L128" s="61"/>
      <c r="M128" s="61"/>
      <c r="N128" s="61"/>
      <c r="O128" s="64"/>
      <c r="P128" s="27"/>
    </row>
    <row r="129" spans="1:16" ht="15" customHeight="1" hidden="1">
      <c r="A129" s="23"/>
      <c r="B129" s="23"/>
      <c r="C129" s="23"/>
      <c r="D129" s="35"/>
      <c r="E129" s="35"/>
      <c r="F129" s="24"/>
      <c r="G129" s="25"/>
      <c r="H129" s="22"/>
      <c r="I129" s="22"/>
      <c r="J129" s="5"/>
      <c r="K129" s="5"/>
      <c r="L129" s="61"/>
      <c r="M129" s="61"/>
      <c r="N129" s="61"/>
      <c r="O129" s="64"/>
      <c r="P129" s="27"/>
    </row>
    <row r="130" spans="1:17" ht="12" customHeight="1">
      <c r="A130" s="127" t="s">
        <v>17</v>
      </c>
      <c r="B130" s="128"/>
      <c r="C130" s="128"/>
      <c r="D130" s="128"/>
      <c r="E130" s="128"/>
      <c r="F130" s="129"/>
      <c r="G130" s="75">
        <f>SUM(G8:G127)</f>
        <v>97345450</v>
      </c>
      <c r="H130" s="8"/>
      <c r="I130" s="8"/>
      <c r="J130" s="8"/>
      <c r="K130" s="7"/>
      <c r="L130" s="60">
        <f>L8+L13+L18+L23+L28+L33+L38+L43+L48+L53+L58+L63+L68+L73+L78+L83+L88+L93+L98+L103+L108+L113+L118+L123</f>
        <v>27328523</v>
      </c>
      <c r="M130" s="60">
        <f>M8+M13+M18+M23+M28+M33+M38+M43+M48+M53+M58+M63+M68+M73+M78+M83+M88+M93+M98+M103+M108+M113+M118+M123</f>
        <v>22236927</v>
      </c>
      <c r="N130" s="60">
        <f>N8+N13+N18+N23+N28+N33+N38+N43+N48+N53+N58+N63+N68+N73+N78+N83+N88+N93+N98+N103+N108+N113+N118+N123</f>
        <v>12950000</v>
      </c>
      <c r="O130" s="63">
        <f>O8+O13+O18+O23+O28+O33+O38+O43+O48+O53+O58+O63+O68+O73+O78+O83+O88+O93+O98+O103+O108+O113+O118+O123</f>
        <v>62515450</v>
      </c>
      <c r="P130" s="31">
        <f>L130+M130+N130</f>
        <v>62515450</v>
      </c>
      <c r="Q130" s="26"/>
    </row>
    <row r="131" spans="1:16" s="9" customFormat="1" ht="21" customHeight="1">
      <c r="A131" s="121" t="s">
        <v>9</v>
      </c>
      <c r="B131" s="122"/>
      <c r="C131" s="122"/>
      <c r="D131" s="122"/>
      <c r="E131" s="122"/>
      <c r="F131" s="123"/>
      <c r="G131" s="20"/>
      <c r="H131" s="14"/>
      <c r="I131" s="21"/>
      <c r="J131" s="12"/>
      <c r="K131" s="12"/>
      <c r="L131" s="12"/>
      <c r="M131" s="12"/>
      <c r="N131" s="12"/>
      <c r="O131" s="15"/>
      <c r="P131" s="29"/>
    </row>
    <row r="132" spans="1:16" s="9" customFormat="1" ht="9" customHeight="1">
      <c r="A132" s="91">
        <v>1</v>
      </c>
      <c r="B132" s="79" t="s">
        <v>50</v>
      </c>
      <c r="C132" s="100" t="s">
        <v>44</v>
      </c>
      <c r="D132" s="100"/>
      <c r="E132" s="100"/>
      <c r="F132" s="103" t="s">
        <v>37</v>
      </c>
      <c r="G132" s="105">
        <v>2400000</v>
      </c>
      <c r="H132" s="47" t="s">
        <v>4</v>
      </c>
      <c r="I132" s="67"/>
      <c r="J132" s="50"/>
      <c r="K132" s="50"/>
      <c r="L132" s="60">
        <f>SUM(L133:L136)</f>
        <v>500000</v>
      </c>
      <c r="M132" s="60">
        <f>SUM(M133:M136)</f>
        <v>1200000</v>
      </c>
      <c r="N132" s="60">
        <f>SUM(N133:N136)</f>
        <v>300000</v>
      </c>
      <c r="O132" s="63">
        <f>SUM(L132:N132)</f>
        <v>2000000</v>
      </c>
      <c r="P132" s="29"/>
    </row>
    <row r="133" spans="1:15" ht="9" customHeight="1">
      <c r="A133" s="92"/>
      <c r="B133" s="99"/>
      <c r="C133" s="101"/>
      <c r="D133" s="101"/>
      <c r="E133" s="101"/>
      <c r="F133" s="104"/>
      <c r="G133" s="106"/>
      <c r="H133" s="48" t="s">
        <v>13</v>
      </c>
      <c r="I133" s="68"/>
      <c r="J133" s="51">
        <v>750</v>
      </c>
      <c r="K133" s="52">
        <v>75023</v>
      </c>
      <c r="L133" s="61">
        <v>403750</v>
      </c>
      <c r="M133" s="61">
        <v>969000</v>
      </c>
      <c r="N133" s="61">
        <v>242250</v>
      </c>
      <c r="O133" s="63">
        <f>SUM(L133:N133)</f>
        <v>1615000</v>
      </c>
    </row>
    <row r="134" spans="1:15" ht="9" customHeight="1">
      <c r="A134" s="92"/>
      <c r="B134" s="99"/>
      <c r="C134" s="101"/>
      <c r="D134" s="101"/>
      <c r="E134" s="101"/>
      <c r="F134" s="104"/>
      <c r="G134" s="106"/>
      <c r="H134" s="48" t="s">
        <v>23</v>
      </c>
      <c r="I134" s="68"/>
      <c r="J134" s="51">
        <v>750</v>
      </c>
      <c r="K134" s="52">
        <v>75023</v>
      </c>
      <c r="L134" s="61"/>
      <c r="M134" s="61"/>
      <c r="N134" s="61"/>
      <c r="O134" s="63">
        <f>SUM(L134:N134)</f>
        <v>0</v>
      </c>
    </row>
    <row r="135" spans="1:15" ht="9" customHeight="1">
      <c r="A135" s="92"/>
      <c r="B135" s="99"/>
      <c r="C135" s="101"/>
      <c r="D135" s="101"/>
      <c r="E135" s="101"/>
      <c r="F135" s="104"/>
      <c r="G135" s="106"/>
      <c r="H135" s="48" t="s">
        <v>14</v>
      </c>
      <c r="I135" s="68"/>
      <c r="J135" s="51">
        <v>750</v>
      </c>
      <c r="K135" s="52">
        <v>75023</v>
      </c>
      <c r="L135" s="61">
        <v>96250</v>
      </c>
      <c r="M135" s="61">
        <v>231000</v>
      </c>
      <c r="N135" s="61">
        <v>57750</v>
      </c>
      <c r="O135" s="63">
        <f>SUM(L135:N135)</f>
        <v>385000</v>
      </c>
    </row>
    <row r="136" spans="1:15" ht="9" customHeight="1">
      <c r="A136" s="92"/>
      <c r="B136" s="99"/>
      <c r="C136" s="101"/>
      <c r="D136" s="101"/>
      <c r="E136" s="101"/>
      <c r="F136" s="104"/>
      <c r="G136" s="107"/>
      <c r="H136" s="48" t="s">
        <v>10</v>
      </c>
      <c r="I136" s="68"/>
      <c r="J136" s="51">
        <v>750</v>
      </c>
      <c r="K136" s="52">
        <v>75023</v>
      </c>
      <c r="L136" s="61"/>
      <c r="M136" s="61"/>
      <c r="N136" s="61"/>
      <c r="O136" s="63">
        <f>SUM(L136:N136)</f>
        <v>0</v>
      </c>
    </row>
    <row r="137" spans="1:15" ht="12" customHeight="1">
      <c r="A137" s="119" t="s">
        <v>17</v>
      </c>
      <c r="B137" s="120"/>
      <c r="C137" s="120"/>
      <c r="D137" s="120"/>
      <c r="E137" s="120"/>
      <c r="F137" s="120"/>
      <c r="G137" s="76">
        <f>SUM(G132)</f>
        <v>2400000</v>
      </c>
      <c r="H137" s="69"/>
      <c r="I137" s="69"/>
      <c r="J137" s="69"/>
      <c r="K137" s="50"/>
      <c r="L137" s="60">
        <f>L132</f>
        <v>500000</v>
      </c>
      <c r="M137" s="60">
        <f>M132</f>
        <v>1200000</v>
      </c>
      <c r="N137" s="60">
        <f>N132</f>
        <v>300000</v>
      </c>
      <c r="O137" s="63">
        <f>O132</f>
        <v>2000000</v>
      </c>
    </row>
    <row r="138" spans="1:16" s="9" customFormat="1" ht="21" customHeight="1">
      <c r="A138" s="121" t="s">
        <v>21</v>
      </c>
      <c r="B138" s="122"/>
      <c r="C138" s="122"/>
      <c r="D138" s="122"/>
      <c r="E138" s="122"/>
      <c r="F138" s="123"/>
      <c r="G138" s="20"/>
      <c r="H138" s="14"/>
      <c r="I138" s="21"/>
      <c r="J138" s="12"/>
      <c r="K138" s="12"/>
      <c r="L138" s="12"/>
      <c r="M138" s="12"/>
      <c r="N138" s="12"/>
      <c r="O138" s="15"/>
      <c r="P138" s="29"/>
    </row>
    <row r="139" spans="1:16" s="9" customFormat="1" ht="9" customHeight="1">
      <c r="A139" s="91">
        <v>1</v>
      </c>
      <c r="B139" s="79" t="s">
        <v>51</v>
      </c>
      <c r="C139" s="103" t="s">
        <v>69</v>
      </c>
      <c r="D139" s="100"/>
      <c r="E139" s="100"/>
      <c r="F139" s="103" t="s">
        <v>40</v>
      </c>
      <c r="G139" s="105">
        <v>5000000</v>
      </c>
      <c r="H139" s="47" t="s">
        <v>4</v>
      </c>
      <c r="I139" s="67"/>
      <c r="J139" s="50"/>
      <c r="K139" s="50"/>
      <c r="L139" s="60">
        <f>SUM(L140:L143)</f>
        <v>3000000</v>
      </c>
      <c r="M139" s="60">
        <f>SUM(M140:M143)</f>
        <v>2000000</v>
      </c>
      <c r="N139" s="60">
        <f>SUM(N140:N143)</f>
        <v>0</v>
      </c>
      <c r="O139" s="63">
        <f>SUM(L139:N139)</f>
        <v>5000000</v>
      </c>
      <c r="P139" s="116">
        <v>21.4</v>
      </c>
    </row>
    <row r="140" spans="1:16" ht="9" customHeight="1">
      <c r="A140" s="92"/>
      <c r="B140" s="99"/>
      <c r="C140" s="104"/>
      <c r="D140" s="101"/>
      <c r="E140" s="101"/>
      <c r="F140" s="104"/>
      <c r="G140" s="106"/>
      <c r="H140" s="48" t="s">
        <v>13</v>
      </c>
      <c r="I140" s="68"/>
      <c r="J140" s="50">
        <v>900</v>
      </c>
      <c r="K140" s="53">
        <v>90001</v>
      </c>
      <c r="L140" s="61">
        <v>2422500</v>
      </c>
      <c r="M140" s="61">
        <v>1615000</v>
      </c>
      <c r="N140" s="61">
        <v>0</v>
      </c>
      <c r="O140" s="63">
        <f>SUM(L140:N140)</f>
        <v>4037500</v>
      </c>
      <c r="P140" s="117"/>
    </row>
    <row r="141" spans="1:16" ht="9" customHeight="1">
      <c r="A141" s="92"/>
      <c r="B141" s="99"/>
      <c r="C141" s="104"/>
      <c r="D141" s="101"/>
      <c r="E141" s="101"/>
      <c r="F141" s="104"/>
      <c r="G141" s="106"/>
      <c r="H141" s="48" t="s">
        <v>23</v>
      </c>
      <c r="I141" s="68"/>
      <c r="J141" s="50">
        <v>900</v>
      </c>
      <c r="K141" s="53">
        <v>90001</v>
      </c>
      <c r="L141" s="61"/>
      <c r="M141" s="61"/>
      <c r="N141" s="61"/>
      <c r="O141" s="63">
        <f>SUM(L141:N141)</f>
        <v>0</v>
      </c>
      <c r="P141" s="117"/>
    </row>
    <row r="142" spans="1:16" ht="9" customHeight="1">
      <c r="A142" s="92"/>
      <c r="B142" s="99"/>
      <c r="C142" s="104"/>
      <c r="D142" s="101"/>
      <c r="E142" s="101"/>
      <c r="F142" s="104"/>
      <c r="G142" s="106"/>
      <c r="H142" s="48" t="s">
        <v>14</v>
      </c>
      <c r="I142" s="68"/>
      <c r="J142" s="50">
        <v>900</v>
      </c>
      <c r="K142" s="53">
        <v>90001</v>
      </c>
      <c r="L142" s="61">
        <v>577500</v>
      </c>
      <c r="M142" s="61">
        <v>385000</v>
      </c>
      <c r="N142" s="61">
        <v>0</v>
      </c>
      <c r="O142" s="63">
        <f>SUM(L142:N142)</f>
        <v>962500</v>
      </c>
      <c r="P142" s="117"/>
    </row>
    <row r="143" spans="1:16" ht="9" customHeight="1">
      <c r="A143" s="92"/>
      <c r="B143" s="99"/>
      <c r="C143" s="104"/>
      <c r="D143" s="101"/>
      <c r="E143" s="101"/>
      <c r="F143" s="104"/>
      <c r="G143" s="107"/>
      <c r="H143" s="48" t="s">
        <v>10</v>
      </c>
      <c r="I143" s="68"/>
      <c r="J143" s="50">
        <v>900</v>
      </c>
      <c r="K143" s="53">
        <v>90001</v>
      </c>
      <c r="L143" s="61"/>
      <c r="M143" s="61"/>
      <c r="N143" s="61"/>
      <c r="O143" s="63">
        <f>SUM(L143:N143)</f>
        <v>0</v>
      </c>
      <c r="P143" s="117"/>
    </row>
    <row r="144" spans="1:15" ht="12" customHeight="1">
      <c r="A144" s="119" t="s">
        <v>17</v>
      </c>
      <c r="B144" s="120"/>
      <c r="C144" s="120"/>
      <c r="D144" s="120"/>
      <c r="E144" s="120"/>
      <c r="F144" s="120"/>
      <c r="G144" s="76">
        <f>SUM(G139)</f>
        <v>5000000</v>
      </c>
      <c r="H144" s="69"/>
      <c r="I144" s="69"/>
      <c r="J144" s="69"/>
      <c r="K144" s="50"/>
      <c r="L144" s="60">
        <f>L139</f>
        <v>3000000</v>
      </c>
      <c r="M144" s="60">
        <f>M139</f>
        <v>2000000</v>
      </c>
      <c r="N144" s="60">
        <f>N139</f>
        <v>0</v>
      </c>
      <c r="O144" s="63">
        <f>O139</f>
        <v>5000000</v>
      </c>
    </row>
    <row r="145" spans="1:16" s="9" customFormat="1" ht="21" customHeight="1">
      <c r="A145" s="121" t="s">
        <v>22</v>
      </c>
      <c r="B145" s="122"/>
      <c r="C145" s="122"/>
      <c r="D145" s="122"/>
      <c r="E145" s="122"/>
      <c r="F145" s="123"/>
      <c r="G145" s="20"/>
      <c r="H145" s="14"/>
      <c r="I145" s="21"/>
      <c r="J145" s="12"/>
      <c r="K145" s="12"/>
      <c r="L145" s="16"/>
      <c r="M145" s="16"/>
      <c r="N145" s="16"/>
      <c r="O145" s="17"/>
      <c r="P145" s="29"/>
    </row>
    <row r="146" spans="1:16" s="9" customFormat="1" ht="9" customHeight="1">
      <c r="A146" s="91">
        <v>1</v>
      </c>
      <c r="B146" s="79"/>
      <c r="C146" s="79"/>
      <c r="D146" s="100"/>
      <c r="E146" s="100"/>
      <c r="F146" s="79"/>
      <c r="G146" s="105"/>
      <c r="H146" s="47" t="s">
        <v>4</v>
      </c>
      <c r="I146" s="67"/>
      <c r="J146" s="70"/>
      <c r="K146" s="70"/>
      <c r="L146" s="61">
        <f>SUM(L147:L150)</f>
        <v>0</v>
      </c>
      <c r="M146" s="61">
        <f>SUM(M147:M150)</f>
        <v>0</v>
      </c>
      <c r="N146" s="61">
        <f>SUM(N147:N150)</f>
        <v>0</v>
      </c>
      <c r="O146" s="63">
        <f>SUM(L146:N146)</f>
        <v>0</v>
      </c>
      <c r="P146" s="29"/>
    </row>
    <row r="147" spans="1:15" ht="9" customHeight="1">
      <c r="A147" s="92"/>
      <c r="B147" s="99"/>
      <c r="C147" s="99"/>
      <c r="D147" s="101"/>
      <c r="E147" s="101"/>
      <c r="F147" s="99"/>
      <c r="G147" s="106"/>
      <c r="H147" s="48" t="s">
        <v>13</v>
      </c>
      <c r="I147" s="68"/>
      <c r="J147" s="70"/>
      <c r="K147" s="70"/>
      <c r="L147" s="61"/>
      <c r="M147" s="61"/>
      <c r="N147" s="61"/>
      <c r="O147" s="63">
        <f>SUM(L147:N147)</f>
        <v>0</v>
      </c>
    </row>
    <row r="148" spans="1:15" ht="9" customHeight="1">
      <c r="A148" s="92"/>
      <c r="B148" s="99"/>
      <c r="C148" s="99"/>
      <c r="D148" s="101"/>
      <c r="E148" s="101"/>
      <c r="F148" s="99"/>
      <c r="G148" s="106"/>
      <c r="H148" s="48" t="s">
        <v>23</v>
      </c>
      <c r="I148" s="68"/>
      <c r="J148" s="70"/>
      <c r="K148" s="70"/>
      <c r="L148" s="61"/>
      <c r="M148" s="61"/>
      <c r="N148" s="61"/>
      <c r="O148" s="63">
        <f>SUM(L148:N148)</f>
        <v>0</v>
      </c>
    </row>
    <row r="149" spans="1:15" ht="9" customHeight="1">
      <c r="A149" s="92"/>
      <c r="B149" s="99"/>
      <c r="C149" s="99"/>
      <c r="D149" s="101"/>
      <c r="E149" s="101"/>
      <c r="F149" s="99"/>
      <c r="G149" s="106"/>
      <c r="H149" s="48" t="s">
        <v>14</v>
      </c>
      <c r="I149" s="68"/>
      <c r="J149" s="70"/>
      <c r="K149" s="70"/>
      <c r="L149" s="61"/>
      <c r="M149" s="61"/>
      <c r="N149" s="61"/>
      <c r="O149" s="63">
        <f>SUM(L149:N149)</f>
        <v>0</v>
      </c>
    </row>
    <row r="150" spans="1:15" ht="9" customHeight="1">
      <c r="A150" s="92"/>
      <c r="B150" s="99"/>
      <c r="C150" s="99"/>
      <c r="D150" s="101"/>
      <c r="E150" s="101"/>
      <c r="F150" s="99"/>
      <c r="G150" s="107"/>
      <c r="H150" s="48" t="s">
        <v>10</v>
      </c>
      <c r="I150" s="68"/>
      <c r="J150" s="70"/>
      <c r="K150" s="70"/>
      <c r="L150" s="61"/>
      <c r="M150" s="61"/>
      <c r="N150" s="61"/>
      <c r="O150" s="63">
        <f>SUM(L150:N150)</f>
        <v>0</v>
      </c>
    </row>
    <row r="151" spans="1:15" ht="12" customHeight="1" thickBot="1">
      <c r="A151" s="119" t="s">
        <v>17</v>
      </c>
      <c r="B151" s="120"/>
      <c r="C151" s="120"/>
      <c r="D151" s="120"/>
      <c r="E151" s="120"/>
      <c r="F151" s="120"/>
      <c r="G151" s="19"/>
      <c r="H151" s="71"/>
      <c r="I151" s="71"/>
      <c r="J151" s="72"/>
      <c r="K151" s="73"/>
      <c r="L151" s="74">
        <f>L146</f>
        <v>0</v>
      </c>
      <c r="M151" s="74">
        <f>M146</f>
        <v>0</v>
      </c>
      <c r="N151" s="74">
        <f>N146</f>
        <v>0</v>
      </c>
      <c r="O151" s="63">
        <f>O146</f>
        <v>0</v>
      </c>
    </row>
    <row r="152" spans="1:15" ht="13.5" customHeight="1">
      <c r="A152" s="4" t="s">
        <v>15</v>
      </c>
      <c r="B152" s="2"/>
      <c r="C152" s="2"/>
      <c r="D152" s="36"/>
      <c r="E152" s="36"/>
      <c r="F152" s="2"/>
      <c r="G152" s="2"/>
      <c r="J152" s="6"/>
      <c r="K152" s="6"/>
      <c r="L152" s="6"/>
      <c r="M152" s="6"/>
      <c r="N152" s="6"/>
      <c r="O152" s="3"/>
    </row>
    <row r="153" spans="1:15" ht="9" customHeight="1">
      <c r="A153" s="4"/>
      <c r="B153" s="2"/>
      <c r="C153" s="2"/>
      <c r="D153" s="36"/>
      <c r="E153" s="36"/>
      <c r="F153" s="2"/>
      <c r="G153" s="2"/>
      <c r="J153" s="6"/>
      <c r="K153" s="6"/>
      <c r="L153" s="6"/>
      <c r="M153" s="6"/>
      <c r="N153" s="6"/>
      <c r="O153" s="3"/>
    </row>
    <row r="154" spans="1:15" ht="13.5" customHeight="1">
      <c r="A154" s="125" t="s">
        <v>19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6"/>
      <c r="M154" s="6"/>
      <c r="N154" s="6"/>
      <c r="O154" s="3"/>
    </row>
    <row r="155" spans="1:15" ht="15.75">
      <c r="A155" s="126" t="s">
        <v>18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1:14" ht="15.75">
      <c r="A156" s="126" t="s">
        <v>16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M156" s="26"/>
      <c r="N156" s="26"/>
    </row>
    <row r="157" ht="10.5" customHeight="1"/>
    <row r="158" spans="1:10" ht="15.75" customHeight="1">
      <c r="A158" s="124" t="s">
        <v>74</v>
      </c>
      <c r="B158" s="124"/>
      <c r="C158" s="124"/>
      <c r="D158" s="124"/>
      <c r="E158" s="124" t="s">
        <v>75</v>
      </c>
      <c r="F158" s="124"/>
      <c r="G158" s="124"/>
      <c r="H158" s="124"/>
      <c r="I158" s="124"/>
      <c r="J158" s="124"/>
    </row>
    <row r="159" spans="1:9" ht="15.75" customHeight="1">
      <c r="A159" s="124" t="s">
        <v>5</v>
      </c>
      <c r="B159" s="124"/>
      <c r="C159" s="124"/>
      <c r="D159" s="124"/>
      <c r="E159" s="124"/>
      <c r="F159" s="124"/>
      <c r="G159" s="124"/>
      <c r="H159" s="124"/>
      <c r="I159" s="158"/>
    </row>
    <row r="160" spans="1:9" ht="15.75" customHeight="1">
      <c r="A160" s="124" t="s">
        <v>76</v>
      </c>
      <c r="B160" s="124"/>
      <c r="C160" s="124"/>
      <c r="D160" s="124"/>
      <c r="E160" s="124"/>
      <c r="F160" s="124"/>
      <c r="G160" s="124"/>
      <c r="H160" s="124"/>
      <c r="I160" s="158"/>
    </row>
    <row r="161" spans="1:9" ht="15.75">
      <c r="A161" s="10"/>
      <c r="B161" s="18"/>
      <c r="C161" s="18"/>
      <c r="D161" s="37"/>
      <c r="E161" s="37"/>
      <c r="F161" s="18"/>
      <c r="G161" s="18"/>
      <c r="H161" s="18"/>
      <c r="I161" s="18"/>
    </row>
    <row r="162" spans="1:9" ht="15.75">
      <c r="A162" s="10"/>
      <c r="B162" s="18"/>
      <c r="C162" s="18"/>
      <c r="D162" s="37"/>
      <c r="E162" s="37"/>
      <c r="F162" s="18"/>
      <c r="G162" s="18"/>
      <c r="H162" s="18"/>
      <c r="I162" s="18"/>
    </row>
    <row r="163" spans="1:5" ht="15.75">
      <c r="A163" s="11"/>
      <c r="B163" s="11"/>
      <c r="C163" s="11"/>
      <c r="D163" s="38"/>
      <c r="E163" s="38"/>
    </row>
    <row r="164" spans="1:5" ht="15.75">
      <c r="A164" s="11"/>
      <c r="B164" s="11"/>
      <c r="C164" s="11"/>
      <c r="D164" s="38"/>
      <c r="E164" s="38"/>
    </row>
    <row r="165" ht="15.75">
      <c r="O165" s="26"/>
    </row>
    <row r="166" spans="8:17" ht="15.75">
      <c r="H166" s="26"/>
      <c r="L166" s="26"/>
      <c r="M166" s="26"/>
      <c r="N166" s="26"/>
      <c r="O166" s="26"/>
      <c r="Q166" s="26"/>
    </row>
    <row r="167" spans="13:15" ht="15.75">
      <c r="M167" s="26"/>
      <c r="O167" s="26"/>
    </row>
    <row r="168" ht="15.75">
      <c r="O168" s="26"/>
    </row>
    <row r="169" spans="8:15" ht="15.75">
      <c r="H169" s="26"/>
      <c r="O169" s="26"/>
    </row>
    <row r="170" ht="15.75">
      <c r="H170" s="26"/>
    </row>
    <row r="171" ht="15.75">
      <c r="H171" s="26"/>
    </row>
    <row r="172" ht="15.75">
      <c r="H172" s="26"/>
    </row>
    <row r="173" ht="15.75">
      <c r="H173" s="26"/>
    </row>
    <row r="174" ht="15.75">
      <c r="H174" s="26"/>
    </row>
    <row r="175" ht="15.75">
      <c r="H175" s="26"/>
    </row>
    <row r="176" ht="15.75">
      <c r="H176" s="26"/>
    </row>
    <row r="177" ht="15.75">
      <c r="H177" s="26"/>
    </row>
    <row r="178" ht="15.75">
      <c r="H178" s="26"/>
    </row>
    <row r="179" ht="15.75">
      <c r="H179" s="26"/>
    </row>
    <row r="180" ht="15.75">
      <c r="H180" s="26"/>
    </row>
    <row r="181" ht="15.75">
      <c r="H181" s="26"/>
    </row>
    <row r="182" ht="15.75">
      <c r="H182" s="26"/>
    </row>
    <row r="183" ht="15.75">
      <c r="H183" s="26"/>
    </row>
    <row r="184" ht="15.75">
      <c r="H184" s="26"/>
    </row>
  </sheetData>
  <mergeCells count="246">
    <mergeCell ref="E33:E37"/>
    <mergeCell ref="F33:F37"/>
    <mergeCell ref="G33:G37"/>
    <mergeCell ref="P33:P37"/>
    <mergeCell ref="A33:A37"/>
    <mergeCell ref="B33:B37"/>
    <mergeCell ref="C33:C37"/>
    <mergeCell ref="D33:D37"/>
    <mergeCell ref="O4:O5"/>
    <mergeCell ref="I5:K5"/>
    <mergeCell ref="H4:H5"/>
    <mergeCell ref="I4:N4"/>
    <mergeCell ref="A6:F6"/>
    <mergeCell ref="A7:F7"/>
    <mergeCell ref="F4:F5"/>
    <mergeCell ref="G4:G5"/>
    <mergeCell ref="A4:A5"/>
    <mergeCell ref="B4:B5"/>
    <mergeCell ref="C4:C5"/>
    <mergeCell ref="D4:E4"/>
    <mergeCell ref="A23:A27"/>
    <mergeCell ref="B23:B27"/>
    <mergeCell ref="C23:C27"/>
    <mergeCell ref="D23:D27"/>
    <mergeCell ref="E23:E27"/>
    <mergeCell ref="F23:F27"/>
    <mergeCell ref="G23:G27"/>
    <mergeCell ref="A28:A32"/>
    <mergeCell ref="B28:B32"/>
    <mergeCell ref="C28:C32"/>
    <mergeCell ref="D28:D32"/>
    <mergeCell ref="E28:E32"/>
    <mergeCell ref="F28:F32"/>
    <mergeCell ref="G28:G32"/>
    <mergeCell ref="F63:F67"/>
    <mergeCell ref="G63:G67"/>
    <mergeCell ref="A103:A107"/>
    <mergeCell ref="B103:B107"/>
    <mergeCell ref="C103:C107"/>
    <mergeCell ref="D103:D107"/>
    <mergeCell ref="G103:G107"/>
    <mergeCell ref="A63:A67"/>
    <mergeCell ref="B63:B67"/>
    <mergeCell ref="C63:C67"/>
    <mergeCell ref="A98:A102"/>
    <mergeCell ref="C98:C102"/>
    <mergeCell ref="D98:D102"/>
    <mergeCell ref="E63:E67"/>
    <mergeCell ref="D63:D67"/>
    <mergeCell ref="A83:A87"/>
    <mergeCell ref="B83:B87"/>
    <mergeCell ref="C83:C87"/>
    <mergeCell ref="D83:D87"/>
    <mergeCell ref="A78:A82"/>
    <mergeCell ref="P98:P102"/>
    <mergeCell ref="G93:G97"/>
    <mergeCell ref="B98:B102"/>
    <mergeCell ref="E98:E102"/>
    <mergeCell ref="F98:F102"/>
    <mergeCell ref="G98:G102"/>
    <mergeCell ref="E93:E97"/>
    <mergeCell ref="B93:B97"/>
    <mergeCell ref="C93:C97"/>
    <mergeCell ref="D93:D97"/>
    <mergeCell ref="B78:B82"/>
    <mergeCell ref="C78:C82"/>
    <mergeCell ref="A88:A92"/>
    <mergeCell ref="E73:E77"/>
    <mergeCell ref="D78:D82"/>
    <mergeCell ref="A73:A77"/>
    <mergeCell ref="B73:B77"/>
    <mergeCell ref="C73:C77"/>
    <mergeCell ref="D73:D77"/>
    <mergeCell ref="G73:G77"/>
    <mergeCell ref="P93:P97"/>
    <mergeCell ref="E83:E87"/>
    <mergeCell ref="F83:F87"/>
    <mergeCell ref="G83:G87"/>
    <mergeCell ref="E78:E82"/>
    <mergeCell ref="F78:F82"/>
    <mergeCell ref="G78:G82"/>
    <mergeCell ref="F93:F97"/>
    <mergeCell ref="F73:F77"/>
    <mergeCell ref="G123:G127"/>
    <mergeCell ref="B123:B127"/>
    <mergeCell ref="C123:C127"/>
    <mergeCell ref="D123:D127"/>
    <mergeCell ref="F103:F107"/>
    <mergeCell ref="F108:F112"/>
    <mergeCell ref="G108:G112"/>
    <mergeCell ref="E108:E112"/>
    <mergeCell ref="P118:P122"/>
    <mergeCell ref="B88:B92"/>
    <mergeCell ref="C88:C92"/>
    <mergeCell ref="D88:D92"/>
    <mergeCell ref="E88:E92"/>
    <mergeCell ref="F88:F92"/>
    <mergeCell ref="G88:G92"/>
    <mergeCell ref="P88:P92"/>
    <mergeCell ref="G118:G122"/>
    <mergeCell ref="E103:E107"/>
    <mergeCell ref="P103:P107"/>
    <mergeCell ref="A93:A97"/>
    <mergeCell ref="A130:F130"/>
    <mergeCell ref="E123:E127"/>
    <mergeCell ref="F123:F127"/>
    <mergeCell ref="A123:A127"/>
    <mergeCell ref="A108:A112"/>
    <mergeCell ref="B108:B112"/>
    <mergeCell ref="C108:C112"/>
    <mergeCell ref="D108:D112"/>
    <mergeCell ref="G132:G136"/>
    <mergeCell ref="A131:F131"/>
    <mergeCell ref="A132:A136"/>
    <mergeCell ref="B132:B136"/>
    <mergeCell ref="C132:C136"/>
    <mergeCell ref="D132:D136"/>
    <mergeCell ref="E132:E136"/>
    <mergeCell ref="F132:F136"/>
    <mergeCell ref="G139:G143"/>
    <mergeCell ref="A137:F137"/>
    <mergeCell ref="A138:F138"/>
    <mergeCell ref="A139:A143"/>
    <mergeCell ref="B139:B143"/>
    <mergeCell ref="C139:C143"/>
    <mergeCell ref="D139:D143"/>
    <mergeCell ref="E139:E143"/>
    <mergeCell ref="F139:F143"/>
    <mergeCell ref="A160:H160"/>
    <mergeCell ref="A151:F151"/>
    <mergeCell ref="A154:K154"/>
    <mergeCell ref="A155:O155"/>
    <mergeCell ref="A156:J156"/>
    <mergeCell ref="A158:D158"/>
    <mergeCell ref="E158:J158"/>
    <mergeCell ref="A159:H159"/>
    <mergeCell ref="A144:F144"/>
    <mergeCell ref="A145:F145"/>
    <mergeCell ref="A146:A150"/>
    <mergeCell ref="B146:B150"/>
    <mergeCell ref="C146:C150"/>
    <mergeCell ref="D146:D150"/>
    <mergeCell ref="E146:E150"/>
    <mergeCell ref="F146:F150"/>
    <mergeCell ref="G146:G150"/>
    <mergeCell ref="P139:P143"/>
    <mergeCell ref="P123:P127"/>
    <mergeCell ref="P4:P7"/>
    <mergeCell ref="P23:P27"/>
    <mergeCell ref="P28:P32"/>
    <mergeCell ref="P63:P67"/>
    <mergeCell ref="P83:P87"/>
    <mergeCell ref="P78:P82"/>
    <mergeCell ref="P73:P77"/>
    <mergeCell ref="A8:A12"/>
    <mergeCell ref="B8:B12"/>
    <mergeCell ref="C8:C12"/>
    <mergeCell ref="D8:D12"/>
    <mergeCell ref="E8:E12"/>
    <mergeCell ref="F8:F12"/>
    <mergeCell ref="G8:G12"/>
    <mergeCell ref="P8:P12"/>
    <mergeCell ref="A18:A22"/>
    <mergeCell ref="B18:B22"/>
    <mergeCell ref="C18:C22"/>
    <mergeCell ref="D18:D22"/>
    <mergeCell ref="E18:E22"/>
    <mergeCell ref="F18:F22"/>
    <mergeCell ref="G18:G22"/>
    <mergeCell ref="P18:P22"/>
    <mergeCell ref="A13:A17"/>
    <mergeCell ref="B13:B17"/>
    <mergeCell ref="C13:C17"/>
    <mergeCell ref="D13:D17"/>
    <mergeCell ref="E13:E17"/>
    <mergeCell ref="F13:F17"/>
    <mergeCell ref="G13:G17"/>
    <mergeCell ref="P13:P17"/>
    <mergeCell ref="A38:A42"/>
    <mergeCell ref="B38:B42"/>
    <mergeCell ref="C38:C42"/>
    <mergeCell ref="D38:D42"/>
    <mergeCell ref="E38:E42"/>
    <mergeCell ref="F38:F42"/>
    <mergeCell ref="G38:G42"/>
    <mergeCell ref="P38:P42"/>
    <mergeCell ref="A43:A47"/>
    <mergeCell ref="B43:B47"/>
    <mergeCell ref="C43:C47"/>
    <mergeCell ref="D43:D47"/>
    <mergeCell ref="E43:E47"/>
    <mergeCell ref="F43:F47"/>
    <mergeCell ref="G43:G47"/>
    <mergeCell ref="P43:P47"/>
    <mergeCell ref="A48:A52"/>
    <mergeCell ref="B48:B52"/>
    <mergeCell ref="C48:C52"/>
    <mergeCell ref="D48:D52"/>
    <mergeCell ref="E48:E52"/>
    <mergeCell ref="F48:F52"/>
    <mergeCell ref="G48:G52"/>
    <mergeCell ref="P48:P52"/>
    <mergeCell ref="A53:A57"/>
    <mergeCell ref="B53:B57"/>
    <mergeCell ref="C53:C57"/>
    <mergeCell ref="D53:D57"/>
    <mergeCell ref="E53:E57"/>
    <mergeCell ref="F53:F57"/>
    <mergeCell ref="G53:G57"/>
    <mergeCell ref="P53:P57"/>
    <mergeCell ref="A58:A62"/>
    <mergeCell ref="B58:B62"/>
    <mergeCell ref="C58:C62"/>
    <mergeCell ref="D58:D62"/>
    <mergeCell ref="E58:E62"/>
    <mergeCell ref="F58:F62"/>
    <mergeCell ref="G58:G62"/>
    <mergeCell ref="P58:P62"/>
    <mergeCell ref="A68:A72"/>
    <mergeCell ref="B68:B72"/>
    <mergeCell ref="C68:C72"/>
    <mergeCell ref="D68:D72"/>
    <mergeCell ref="E68:E72"/>
    <mergeCell ref="F68:F72"/>
    <mergeCell ref="G68:G72"/>
    <mergeCell ref="P68:P72"/>
    <mergeCell ref="D113:D117"/>
    <mergeCell ref="P108:P112"/>
    <mergeCell ref="E113:E117"/>
    <mergeCell ref="F113:F117"/>
    <mergeCell ref="G113:G117"/>
    <mergeCell ref="P113:P117"/>
    <mergeCell ref="L3:O3"/>
    <mergeCell ref="A118:A122"/>
    <mergeCell ref="F118:F122"/>
    <mergeCell ref="E118:E122"/>
    <mergeCell ref="D118:D122"/>
    <mergeCell ref="C118:C122"/>
    <mergeCell ref="B118:B122"/>
    <mergeCell ref="A113:A117"/>
    <mergeCell ref="B113:B117"/>
    <mergeCell ref="C113:C117"/>
    <mergeCell ref="L1:O1"/>
    <mergeCell ref="L2:O2"/>
    <mergeCell ref="A1:K1"/>
    <mergeCell ref="A2:K2"/>
  </mergeCells>
  <printOptions/>
  <pageMargins left="0.22" right="0.51" top="0.29" bottom="0.42" header="0.17" footer="0.24"/>
  <pageSetup horizontalDpi="600" verticalDpi="600" orientation="landscape" paperSize="9" r:id="rId1"/>
  <rowBreaks count="2" manualBreakCount="2">
    <brk id="52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Miasta w Mławie</cp:lastModifiedBy>
  <cp:lastPrinted>2009-03-26T09:02:27Z</cp:lastPrinted>
  <dcterms:created xsi:type="dcterms:W3CDTF">2005-06-03T09:07:39Z</dcterms:created>
  <dcterms:modified xsi:type="dcterms:W3CDTF">2009-03-26T09:05:04Z</dcterms:modified>
  <cp:category/>
  <cp:version/>
  <cp:contentType/>
  <cp:contentStatus/>
</cp:coreProperties>
</file>