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dochody" sheetId="1" r:id="rId1"/>
    <sheet name="dotacje" sheetId="2" r:id="rId2"/>
  </sheets>
  <definedNames>
    <definedName name="_xlnm.Print_Area" localSheetId="0">'dochody'!$A$1:$G$102</definedName>
    <definedName name="_xlnm.Print_Area" localSheetId="1">'dotacje'!$A$1:$G$50</definedName>
  </definedNames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89" authorId="0">
      <text>
        <r>
          <rPr>
            <b/>
            <sz val="8"/>
            <rFont val="Tahoma"/>
            <family val="0"/>
          </rPr>
          <t>um: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<sst xmlns="http://schemas.openxmlformats.org/spreadsheetml/2006/main" count="236" uniqueCount="144">
  <si>
    <t>§</t>
  </si>
  <si>
    <t>Treść</t>
  </si>
  <si>
    <t>Plan</t>
  </si>
  <si>
    <t>Wykonanie</t>
  </si>
  <si>
    <t>%</t>
  </si>
  <si>
    <t>ROLNICTWO I ŁOWIECTWO</t>
  </si>
  <si>
    <t>TRANSPORT I ŁĄCZNOŚĆ</t>
  </si>
  <si>
    <t>GOSPODARKA MIESZKANIOWA</t>
  </si>
  <si>
    <t>ADMINISTRACJA PUBLICZNA</t>
  </si>
  <si>
    <t>DOCHODY OD OSÓB PRAWNYCH I FIZYCZNYCH</t>
  </si>
  <si>
    <t>RÓŻNE ROZLICZENIA</t>
  </si>
  <si>
    <t>GOSPODARKA KOMUNALNA I OCHRONA ŚRODOWISKA</t>
  </si>
  <si>
    <t>KULTURA FIZYCZNA I SPORT</t>
  </si>
  <si>
    <t>DOCHODY</t>
  </si>
  <si>
    <t>Dział</t>
  </si>
  <si>
    <t>Rozdział</t>
  </si>
  <si>
    <t>Pozostała działalność</t>
  </si>
  <si>
    <t>Wpływy z usług</t>
  </si>
  <si>
    <t>Drogi publiczne gminne</t>
  </si>
  <si>
    <t>Gospodarka gruntami i nieruchomościami</t>
  </si>
  <si>
    <t>Dochody z najmu i dzierżawy składników majątkowych</t>
  </si>
  <si>
    <t>Wpłaty z tytułu odpłatnego nabycia prawa własności nieruchomości</t>
  </si>
  <si>
    <t>010</t>
  </si>
  <si>
    <t xml:space="preserve">Urzędy gmin </t>
  </si>
  <si>
    <t>Wpływy z opłat za zezwolenia na sprzedaż alkoholu</t>
  </si>
  <si>
    <t>Grzywny, mandaty i inne kary pieniężne od ludności</t>
  </si>
  <si>
    <t>Wpływy z różnych dochodów</t>
  </si>
  <si>
    <t>Wpływy z podatku dochodowego od osób fizycznych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</si>
  <si>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</si>
  <si>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</si>
  <si>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</si>
  <si>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</si>
  <si>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</si>
  <si>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</si>
  <si>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</si>
  <si>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Podatek od posiadania psów</t>
  </si>
  <si>
    <t>Wpływy z opłaty targowej</t>
  </si>
  <si>
    <t>Wpływy z innych opłat stanowiących dochód jednostek samorządu terytorialnego na podstawie ustaw</t>
  </si>
  <si>
    <t>Wpływy z opłaty skarbowej</t>
  </si>
  <si>
    <t>Udziały gmin w podatkach stanowiących dochód budżetu państwa</t>
  </si>
  <si>
    <t>Podatek dochodowy od osób fizycznych</t>
  </si>
  <si>
    <t>Podatek dochodowy od osób prawnych</t>
  </si>
  <si>
    <t>Część oświatowa subwencji ogólnej dla jednostek samorządu terytorialnego</t>
  </si>
  <si>
    <t>Subwencje ogólne z budżetu państwa</t>
  </si>
  <si>
    <t>Różne rozliczenia finansowe</t>
  </si>
  <si>
    <t>Pozostałe odsetki</t>
  </si>
  <si>
    <t>Przedszkola</t>
  </si>
  <si>
    <t>Gospodarka ściekowa i ochrona wód</t>
  </si>
  <si>
    <t>Otrzymane spadki, zapisy i darowizny w postaci pieniężnej</t>
  </si>
  <si>
    <t xml:space="preserve"> Pozostała działalność</t>
  </si>
  <si>
    <t>Wpływy z opłat za zarząd, użytkowanie i użytkowanie wieczyste nieruchomości</t>
  </si>
  <si>
    <t>Instytucje kultury fizycznej</t>
  </si>
  <si>
    <t>Drogi publiczne powiatowe</t>
  </si>
  <si>
    <t xml:space="preserve">Urzędy wojewódzkie </t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</si>
  <si>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</si>
  <si>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</si>
  <si>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</si>
  <si>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</si>
  <si>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</si>
  <si>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PUBLICZBE I OCHRONA PRZECIWPOŻAROWA</t>
  </si>
  <si>
    <t>Obrona cywilna</t>
  </si>
  <si>
    <t>OŚWIATA I WYCHOWANIE</t>
  </si>
  <si>
    <t>OPIEKA SPOŁECZNA</t>
  </si>
  <si>
    <t>Usługi opiekuńcze i specjalistyczne usługi opiekuńcze</t>
  </si>
  <si>
    <t>Ośrodki pomocy społecznej</t>
  </si>
  <si>
    <t>DOTACJE</t>
  </si>
  <si>
    <t>Razem Dochody</t>
  </si>
  <si>
    <t>Razem Dotacje</t>
  </si>
  <si>
    <t>Ogółem Dochody + Dotacje</t>
  </si>
  <si>
    <t>01095</t>
  </si>
  <si>
    <t>Wpływy z innych lokalnych opłat pobieranych przez jednostki samorządu terytorialnego na podstawie odrębnych ustaw</t>
  </si>
  <si>
    <t>Dotacje celowe otrzymane z powiatu na zadania bieżące realizowane na podstawie porozumień (umów) między jednostkami samorządu terytorialnego</t>
  </si>
  <si>
    <t>Szkoły podstawowe</t>
  </si>
  <si>
    <t>Subwencje oólne z budżetu państwa</t>
  </si>
  <si>
    <t>Gimnazja</t>
  </si>
  <si>
    <t>Miejski Zakład Obsługi Szkół</t>
  </si>
  <si>
    <t>Otrzymane spadki,zapisy i darowizny w postaci pieniężnej</t>
  </si>
  <si>
    <t>Urzędy wojewódzkie</t>
  </si>
  <si>
    <t>Część równoważąca subwencji ogólnej dla gmin</t>
  </si>
  <si>
    <t>Część wyrównawcza subwencji ogólnej dla gmin</t>
  </si>
  <si>
    <t>Środki na dofinansowanie własnych inwestycji gmin ( związków gmin ) powiatów, samorządów województw pozyskane z innych źródeł.</t>
  </si>
  <si>
    <t>Zasiłki i pomoc w naturze oraz składki na ubezpieczenia społeczne</t>
  </si>
  <si>
    <t>Składki na ubezpieczenie zdrowotne opłacane za osoby pobierające niektóre świadczenia z pomocy społecznej</t>
  </si>
  <si>
    <t>Świadczenia rodzinne oraz składki na ubezpieczenia emerytalne i rentowe z ubezpieczenia społecznego</t>
  </si>
  <si>
    <t>Wpływy z opłat za zarząd,użytkowanie i użytkowanie wieczyste nieruchomości</t>
  </si>
  <si>
    <t>DZIAŁALNOŚĆ USŁUGOWA</t>
  </si>
  <si>
    <t>Opracowania geodezyjne i kartograficzne</t>
  </si>
  <si>
    <t>Wpływy z opłaty administracyjnej za czynności urzędowe</t>
  </si>
  <si>
    <t>Dochody jednostek samorządu terytorialnego związane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</si>
  <si>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</si>
  <si>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</si>
  <si>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</si>
  <si>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</si>
  <si>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</si>
  <si>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</si>
  <si>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</si>
  <si>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</si>
  <si>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</si>
  <si>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</si>
  <si>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0970</t>
  </si>
  <si>
    <t>0960</t>
  </si>
  <si>
    <t>0470</t>
  </si>
  <si>
    <t>0750</t>
  </si>
  <si>
    <t>0770</t>
  </si>
  <si>
    <t>0450</t>
  </si>
  <si>
    <t>2360</t>
  </si>
  <si>
    <t>0410</t>
  </si>
  <si>
    <t>0570</t>
  </si>
  <si>
    <t>0350</t>
  </si>
  <si>
    <t>0480</t>
  </si>
  <si>
    <t>0010</t>
  </si>
  <si>
    <t>0020</t>
  </si>
  <si>
    <t>Pobór podatków, opłat i niepodatkowych należności budżetowych</t>
  </si>
  <si>
    <t>0910</t>
  </si>
  <si>
    <t>6290</t>
  </si>
  <si>
    <t>0830</t>
  </si>
  <si>
    <t>0920</t>
  </si>
  <si>
    <t>2920</t>
  </si>
  <si>
    <t>Utrzymanie zieleni w miastach i drogach</t>
  </si>
  <si>
    <t>0490</t>
  </si>
  <si>
    <t xml:space="preserve"> </t>
  </si>
  <si>
    <t>2320</t>
  </si>
  <si>
    <t>2010</t>
  </si>
  <si>
    <t>2030</t>
  </si>
  <si>
    <t>Dotacje celowe otrzymane z budżetu państwa na zadania bieżące realizowane przez gminę na podstawie porozumień z organami administracji rządowej</t>
  </si>
  <si>
    <t>EDUKACYJNA OPIEKA WYCHOWAWCZA</t>
  </si>
  <si>
    <t>Pomoc materialna dla uczniów</t>
  </si>
  <si>
    <t>Dotacje celowe otrzymane z budżetu państawa na realizację własnych zadań bieżących gmin</t>
  </si>
  <si>
    <t>POMOC SPOŁECZNA</t>
  </si>
  <si>
    <t>6620</t>
  </si>
  <si>
    <t>Dotacje celowe otrzymane z powiatu na inwestycje i zakupy inwestycyjne realizowane na podstawie porozumień (umów) między jednostkami samorządu terytorialnego.</t>
  </si>
  <si>
    <t>Wybory Prezydenta Rzeczypospolitej Polskiej</t>
  </si>
  <si>
    <t>Wybory do Sejmu i Senatu</t>
  </si>
  <si>
    <t>KULTURA I OCHRONA DZIEDZICTWA NARODOWEGO</t>
  </si>
  <si>
    <t>Biblioteki</t>
  </si>
  <si>
    <t>2020</t>
  </si>
  <si>
    <t>6298</t>
  </si>
  <si>
    <t>Środki na dofinansowanie własnych inwestycji gmin (związków gmin) , powiatów (związków powiatów), samorządów województw pozyskane z innych źródeł</t>
  </si>
  <si>
    <t>2440</t>
  </si>
  <si>
    <t>Dotacje otrzymane z funduszy celowych na realizację zadań bieżących jednostek sektora finansów publicznych</t>
  </si>
  <si>
    <t>Oddziały przedszkolne w szkołach podstawowych</t>
  </si>
  <si>
    <t>Dotacje celowe otrzymane z budżetu państwa na realizację inwestycji i zakupów inwestycyjnych własnych gmin (zw. gmin).</t>
  </si>
  <si>
    <t>Podatek od działalności gospodarczej osób fizycznych, opłacany w formie karty podat.</t>
  </si>
  <si>
    <t>Dotacje celowe otrzymane z budżetu państwa na realizację własnych zadań bieżących gmin( związków gmin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</si>
</sst>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1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4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thick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thin"/>
      <top style="thick"/>
      <bottom style="double"/>
    </border>
    <border>
      <left style="medium"/>
      <right style="medium"/>
      <top style="thick"/>
      <bottom style="double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0" fontId="1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4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0" fontId="0" fillId="0" borderId="5" xfId="0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 horizontal="center" vertical="top"/>
      <protection locked="0"/>
    </xf>
    <xf numFmtId="49" fontId="0" fillId="0" borderId="5" xfId="0" applyNumberFormat="1" applyFont="1" applyBorder="1" applyAlignment="1" applyProtection="1">
      <alignment wrapText="1"/>
      <protection locked="0"/>
    </xf>
    <xf numFmtId="3" fontId="0" fillId="0" borderId="5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8" xfId="17" applyNumberFormat="1" applyFont="1" applyBorder="1" applyAlignment="1">
      <alignment horizontal="center"/>
    </xf>
    <xf numFmtId="9" fontId="0" fillId="0" borderId="0" xfId="17" applyAlignment="1">
      <alignment/>
    </xf>
    <xf numFmtId="43" fontId="0" fillId="0" borderId="0" xfId="15" applyAlignment="1">
      <alignment/>
    </xf>
    <xf numFmtId="164" fontId="4" fillId="0" borderId="4" xfId="17" applyNumberFormat="1" applyFont="1" applyBorder="1" applyAlignment="1">
      <alignment horizontal="center"/>
    </xf>
    <xf numFmtId="164" fontId="1" fillId="0" borderId="4" xfId="17" applyNumberFormat="1" applyFont="1" applyBorder="1" applyAlignment="1">
      <alignment horizontal="center"/>
    </xf>
    <xf numFmtId="164" fontId="1" fillId="0" borderId="7" xfId="17" applyNumberFormat="1" applyFont="1" applyBorder="1" applyAlignment="1">
      <alignment horizontal="center"/>
    </xf>
    <xf numFmtId="164" fontId="0" fillId="0" borderId="5" xfId="17" applyNumberFormat="1" applyFont="1" applyBorder="1" applyAlignment="1">
      <alignment horizontal="center"/>
    </xf>
    <xf numFmtId="164" fontId="0" fillId="0" borderId="4" xfId="17" applyNumberFormat="1" applyFont="1" applyBorder="1" applyAlignment="1">
      <alignment horizontal="center"/>
    </xf>
    <xf numFmtId="9" fontId="0" fillId="0" borderId="0" xfId="17" applyBorder="1" applyAlignment="1">
      <alignment horizontal="center"/>
    </xf>
    <xf numFmtId="49" fontId="0" fillId="0" borderId="9" xfId="0" applyNumberForma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0" fontId="4" fillId="0" borderId="23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0" fontId="4" fillId="0" borderId="24" xfId="0" applyFon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0" fontId="0" fillId="0" borderId="24" xfId="0" applyFont="1" applyBorder="1" applyAlignment="1">
      <alignment wrapText="1"/>
    </xf>
    <xf numFmtId="3" fontId="0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/>
    </xf>
    <xf numFmtId="49" fontId="0" fillId="0" borderId="28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49" fontId="0" fillId="0" borderId="29" xfId="0" applyNumberFormat="1" applyBorder="1" applyAlignment="1">
      <alignment horizontal="center" vertical="top"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30" xfId="17" applyNumberFormat="1" applyFont="1" applyBorder="1" applyAlignment="1">
      <alignment horizontal="right"/>
    </xf>
    <xf numFmtId="164" fontId="1" fillId="0" borderId="31" xfId="17" applyNumberFormat="1" applyFont="1" applyBorder="1" applyAlignment="1">
      <alignment horizontal="right"/>
    </xf>
    <xf numFmtId="164" fontId="4" fillId="0" borderId="32" xfId="17" applyNumberFormat="1" applyFont="1" applyBorder="1" applyAlignment="1">
      <alignment horizontal="right"/>
    </xf>
    <xf numFmtId="164" fontId="1" fillId="0" borderId="32" xfId="17" applyNumberFormat="1" applyFont="1" applyBorder="1" applyAlignment="1">
      <alignment horizontal="right"/>
    </xf>
    <xf numFmtId="164" fontId="1" fillId="0" borderId="33" xfId="17" applyNumberFormat="1" applyFont="1" applyBorder="1" applyAlignment="1">
      <alignment horizontal="right"/>
    </xf>
    <xf numFmtId="164" fontId="0" fillId="0" borderId="32" xfId="17" applyNumberFormat="1" applyFont="1" applyBorder="1" applyAlignment="1">
      <alignment horizontal="right"/>
    </xf>
    <xf numFmtId="164" fontId="0" fillId="0" borderId="34" xfId="17" applyNumberFormat="1" applyFont="1" applyBorder="1" applyAlignment="1">
      <alignment horizontal="right"/>
    </xf>
    <xf numFmtId="164" fontId="0" fillId="0" borderId="29" xfId="17" applyNumberFormat="1" applyFont="1" applyBorder="1" applyAlignment="1">
      <alignment horizontal="right"/>
    </xf>
    <xf numFmtId="164" fontId="4" fillId="0" borderId="35" xfId="17" applyNumberFormat="1" applyFon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36" xfId="17" applyNumberFormat="1" applyFont="1" applyBorder="1" applyAlignment="1">
      <alignment horizontal="right"/>
    </xf>
    <xf numFmtId="164" fontId="1" fillId="0" borderId="37" xfId="17" applyNumberFormat="1" applyFont="1" applyBorder="1" applyAlignment="1">
      <alignment horizontal="right"/>
    </xf>
    <xf numFmtId="0" fontId="0" fillId="0" borderId="5" xfId="0" applyNumberForma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top"/>
    </xf>
    <xf numFmtId="164" fontId="4" fillId="0" borderId="4" xfId="17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wrapText="1"/>
    </xf>
    <xf numFmtId="3" fontId="1" fillId="0" borderId="8" xfId="0" applyNumberFormat="1" applyFont="1" applyBorder="1" applyAlignment="1">
      <alignment/>
    </xf>
    <xf numFmtId="164" fontId="1" fillId="0" borderId="8" xfId="17" applyNumberFormat="1" applyFont="1" applyBorder="1" applyAlignment="1">
      <alignment horizontal="center"/>
    </xf>
    <xf numFmtId="3" fontId="0" fillId="0" borderId="0" xfId="0" applyNumberFormat="1" applyAlignment="1">
      <alignment/>
    </xf>
    <xf numFmtId="164" fontId="0" fillId="0" borderId="4" xfId="17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164" fontId="4" fillId="0" borderId="5" xfId="17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164" fontId="0" fillId="0" borderId="32" xfId="17" applyNumberFormat="1" applyFon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164" fontId="1" fillId="0" borderId="0" xfId="17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164" fontId="0" fillId="0" borderId="7" xfId="17" applyNumberFormat="1" applyFont="1" applyBorder="1" applyAlignment="1">
      <alignment horizontal="center"/>
    </xf>
    <xf numFmtId="164" fontId="0" fillId="0" borderId="37" xfId="17" applyNumberFormat="1" applyFont="1" applyBorder="1" applyAlignment="1">
      <alignment horizontal="right"/>
    </xf>
    <xf numFmtId="0" fontId="1" fillId="0" borderId="3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1" fillId="0" borderId="39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vertical="top"/>
    </xf>
    <xf numFmtId="164" fontId="4" fillId="0" borderId="32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0" fontId="5" fillId="0" borderId="5" xfId="0" applyFont="1" applyBorder="1" applyAlignment="1">
      <alignment/>
    </xf>
    <xf numFmtId="0" fontId="1" fillId="0" borderId="5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/>
    </xf>
    <xf numFmtId="164" fontId="1" fillId="0" borderId="5" xfId="17" applyNumberFormat="1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wrapText="1"/>
    </xf>
    <xf numFmtId="164" fontId="0" fillId="0" borderId="0" xfId="17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3" fontId="0" fillId="0" borderId="5" xfId="0" applyNumberFormat="1" applyBorder="1" applyAlignment="1">
      <alignment/>
    </xf>
    <xf numFmtId="0" fontId="4" fillId="0" borderId="40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40" xfId="0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" fontId="4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164" fontId="4" fillId="0" borderId="4" xfId="17" applyNumberFormat="1" applyFont="1" applyBorder="1" applyAlignment="1">
      <alignment horizontal="right"/>
    </xf>
    <xf numFmtId="164" fontId="0" fillId="0" borderId="4" xfId="17" applyNumberFormat="1" applyBorder="1" applyAlignment="1">
      <alignment horizontal="right"/>
    </xf>
    <xf numFmtId="164" fontId="4" fillId="0" borderId="4" xfId="17" applyNumberFormat="1" applyFont="1" applyBorder="1" applyAlignment="1">
      <alignment horizontal="right"/>
    </xf>
    <xf numFmtId="164" fontId="0" fillId="0" borderId="4" xfId="17" applyNumberFormat="1" applyFont="1" applyBorder="1" applyAlignment="1">
      <alignment horizontal="right"/>
    </xf>
    <xf numFmtId="164" fontId="0" fillId="0" borderId="5" xfId="17" applyNumberFormat="1" applyFont="1" applyBorder="1" applyAlignment="1">
      <alignment horizontal="right"/>
    </xf>
    <xf numFmtId="0" fontId="1" fillId="0" borderId="42" xfId="0" applyFont="1" applyBorder="1" applyAlignment="1">
      <alignment horizontal="center" vertical="top"/>
    </xf>
    <xf numFmtId="164" fontId="1" fillId="0" borderId="43" xfId="17" applyNumberFormat="1" applyFont="1" applyBorder="1" applyAlignment="1">
      <alignment horizontal="right"/>
    </xf>
    <xf numFmtId="0" fontId="0" fillId="0" borderId="40" xfId="0" applyBorder="1" applyAlignment="1">
      <alignment horizontal="center" vertical="top"/>
    </xf>
    <xf numFmtId="164" fontId="4" fillId="0" borderId="44" xfId="17" applyNumberFormat="1" applyFont="1" applyBorder="1" applyAlignment="1">
      <alignment horizontal="right"/>
    </xf>
    <xf numFmtId="164" fontId="0" fillId="0" borderId="44" xfId="17" applyNumberFormat="1" applyFont="1" applyBorder="1" applyAlignment="1">
      <alignment horizontal="right"/>
    </xf>
    <xf numFmtId="0" fontId="0" fillId="0" borderId="41" xfId="0" applyBorder="1" applyAlignment="1">
      <alignment horizontal="center" vertical="top"/>
    </xf>
    <xf numFmtId="164" fontId="0" fillId="0" borderId="45" xfId="17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875" style="0" customWidth="1"/>
    <col min="4" max="4" width="37.625" style="0" customWidth="1"/>
    <col min="5" max="5" width="10.625" style="0" customWidth="1"/>
    <col min="6" max="6" width="11.125" style="0" customWidth="1"/>
    <col min="7" max="7" width="8.375" style="41" customWidth="1"/>
  </cols>
  <sheetData>
    <row r="1" spans="1:2" ht="18">
      <c r="A1" s="1" t="s">
        <v>13</v>
      </c>
      <c r="B1" s="55"/>
    </row>
    <row r="2" spans="1:2" ht="16.5" thickBot="1">
      <c r="A2" s="1"/>
      <c r="B2" s="1"/>
    </row>
    <row r="3" spans="1:7" ht="14.25" thickBot="1" thickTop="1">
      <c r="A3" s="71" t="s">
        <v>14</v>
      </c>
      <c r="B3" s="81" t="s">
        <v>15</v>
      </c>
      <c r="C3" s="80" t="s">
        <v>0</v>
      </c>
      <c r="D3" s="79" t="s">
        <v>1</v>
      </c>
      <c r="E3" s="66" t="s">
        <v>2</v>
      </c>
      <c r="F3" s="78" t="s">
        <v>3</v>
      </c>
      <c r="G3" s="77" t="s">
        <v>4</v>
      </c>
    </row>
    <row r="4" spans="1:7" ht="13.5" thickTop="1">
      <c r="A4" s="72" t="s">
        <v>22</v>
      </c>
      <c r="B4" s="31"/>
      <c r="C4" s="32"/>
      <c r="D4" s="10" t="s">
        <v>5</v>
      </c>
      <c r="E4" s="11">
        <v>100</v>
      </c>
      <c r="F4" s="11">
        <v>79</v>
      </c>
      <c r="G4" s="105">
        <f>F4/E4</f>
        <v>0.79</v>
      </c>
    </row>
    <row r="5" spans="1:7" ht="12.75">
      <c r="A5" s="73"/>
      <c r="B5" s="40" t="s">
        <v>69</v>
      </c>
      <c r="C5" s="35"/>
      <c r="D5" s="13" t="s">
        <v>16</v>
      </c>
      <c r="E5" s="15">
        <v>100</v>
      </c>
      <c r="F5" s="15">
        <v>79</v>
      </c>
      <c r="G5" s="106">
        <v>0.79</v>
      </c>
    </row>
    <row r="6" spans="1:7" ht="13.5" thickBot="1">
      <c r="A6" s="74"/>
      <c r="B6" s="36"/>
      <c r="C6" s="37" t="s">
        <v>99</v>
      </c>
      <c r="D6" s="7" t="s">
        <v>26</v>
      </c>
      <c r="E6" s="9">
        <v>100</v>
      </c>
      <c r="F6" s="9">
        <v>79</v>
      </c>
      <c r="G6" s="104">
        <v>0.79</v>
      </c>
    </row>
    <row r="7" spans="1:7" ht="12.75">
      <c r="A7" s="75">
        <v>600</v>
      </c>
      <c r="B7" s="33"/>
      <c r="C7" s="35"/>
      <c r="D7" s="12" t="s">
        <v>6</v>
      </c>
      <c r="E7" s="14">
        <v>51060</v>
      </c>
      <c r="F7" s="14">
        <v>21714</v>
      </c>
      <c r="G7" s="107">
        <f aca="true" t="shared" si="0" ref="G7:G24">F7/E7</f>
        <v>0.4252643948296122</v>
      </c>
    </row>
    <row r="8" spans="1:10" ht="12.75">
      <c r="A8" s="73"/>
      <c r="B8" s="34">
        <v>60016</v>
      </c>
      <c r="C8" s="35"/>
      <c r="D8" s="13" t="s">
        <v>18</v>
      </c>
      <c r="E8" s="15">
        <v>51060</v>
      </c>
      <c r="F8" s="15">
        <v>21714</v>
      </c>
      <c r="G8" s="106">
        <f t="shared" si="0"/>
        <v>0.4252643948296122</v>
      </c>
      <c r="J8" s="57"/>
    </row>
    <row r="9" spans="1:10" ht="12.75">
      <c r="A9" s="73"/>
      <c r="B9" s="34"/>
      <c r="C9" s="35" t="s">
        <v>100</v>
      </c>
      <c r="D9" s="6" t="s">
        <v>17</v>
      </c>
      <c r="E9" s="132">
        <v>29100</v>
      </c>
      <c r="F9" s="132">
        <v>21714</v>
      </c>
      <c r="G9" s="133">
        <f t="shared" si="0"/>
        <v>0.7461855670103092</v>
      </c>
      <c r="J9" s="57"/>
    </row>
    <row r="10" spans="1:8" ht="54.75" customHeight="1" thickBot="1">
      <c r="A10" s="74"/>
      <c r="B10" s="36"/>
      <c r="C10" s="37" t="s">
        <v>136</v>
      </c>
      <c r="D10" s="153" t="s">
        <v>137</v>
      </c>
      <c r="E10" s="9">
        <v>21960</v>
      </c>
      <c r="F10" s="9">
        <v>0</v>
      </c>
      <c r="G10" s="104">
        <f t="shared" si="0"/>
        <v>0</v>
      </c>
      <c r="H10" s="25"/>
    </row>
    <row r="11" spans="1:8" ht="12.75">
      <c r="A11" s="76">
        <v>700</v>
      </c>
      <c r="B11" s="43"/>
      <c r="C11" s="44"/>
      <c r="D11" s="45" t="s">
        <v>7</v>
      </c>
      <c r="E11" s="46">
        <v>2796232</v>
      </c>
      <c r="F11" s="46">
        <v>2725139</v>
      </c>
      <c r="G11" s="108">
        <f t="shared" si="0"/>
        <v>0.9745754286482666</v>
      </c>
      <c r="H11" s="25"/>
    </row>
    <row r="12" spans="1:8" ht="25.5">
      <c r="A12" s="73"/>
      <c r="B12" s="34">
        <v>70005</v>
      </c>
      <c r="C12" s="35"/>
      <c r="D12" s="16" t="s">
        <v>19</v>
      </c>
      <c r="E12" s="15">
        <v>2796232</v>
      </c>
      <c r="F12" s="15">
        <v>2725139</v>
      </c>
      <c r="G12" s="106">
        <f t="shared" si="0"/>
        <v>0.9745754286482666</v>
      </c>
      <c r="H12" s="58"/>
    </row>
    <row r="13" spans="1:9" ht="25.5">
      <c r="A13" s="73"/>
      <c r="B13" s="34"/>
      <c r="C13" s="35" t="s">
        <v>101</v>
      </c>
      <c r="D13" s="19" t="s">
        <v>84</v>
      </c>
      <c r="E13" s="20">
        <v>140000</v>
      </c>
      <c r="F13" s="20">
        <v>241536</v>
      </c>
      <c r="G13" s="106">
        <f t="shared" si="0"/>
        <v>1.7252571428571428</v>
      </c>
      <c r="H13" s="58"/>
      <c r="I13" s="103"/>
    </row>
    <row r="14" spans="1:7" ht="25.5">
      <c r="A14" s="73"/>
      <c r="B14" s="33"/>
      <c r="C14" s="35" t="s">
        <v>102</v>
      </c>
      <c r="D14" s="17" t="s">
        <v>20</v>
      </c>
      <c r="E14" s="8">
        <v>90000</v>
      </c>
      <c r="F14" s="8">
        <v>135810</v>
      </c>
      <c r="G14" s="109">
        <f t="shared" si="0"/>
        <v>1.509</v>
      </c>
    </row>
    <row r="15" spans="1:7" ht="26.25" thickBot="1">
      <c r="A15" s="74"/>
      <c r="B15" s="36"/>
      <c r="C15" s="37" t="s">
        <v>103</v>
      </c>
      <c r="D15" s="22" t="s">
        <v>21</v>
      </c>
      <c r="E15" s="9">
        <v>2566232</v>
      </c>
      <c r="F15" s="9">
        <v>2347793</v>
      </c>
      <c r="G15" s="104">
        <f t="shared" si="0"/>
        <v>0.9148794808887115</v>
      </c>
    </row>
    <row r="16" spans="1:7" ht="12.75">
      <c r="A16" s="76">
        <v>710</v>
      </c>
      <c r="B16" s="33"/>
      <c r="C16" s="35"/>
      <c r="D16" s="18" t="s">
        <v>85</v>
      </c>
      <c r="E16" s="14">
        <v>500</v>
      </c>
      <c r="F16" s="14">
        <v>1355</v>
      </c>
      <c r="G16" s="109">
        <f t="shared" si="0"/>
        <v>2.71</v>
      </c>
    </row>
    <row r="17" spans="1:7" ht="25.5">
      <c r="A17" s="73"/>
      <c r="B17" s="34">
        <v>71014</v>
      </c>
      <c r="C17" s="35"/>
      <c r="D17" s="16" t="s">
        <v>86</v>
      </c>
      <c r="E17" s="15">
        <v>500</v>
      </c>
      <c r="F17" s="15">
        <v>1355</v>
      </c>
      <c r="G17" s="109">
        <f t="shared" si="0"/>
        <v>2.71</v>
      </c>
    </row>
    <row r="18" spans="1:7" ht="26.25" thickBot="1">
      <c r="A18" s="74"/>
      <c r="B18" s="36"/>
      <c r="C18" s="37" t="s">
        <v>104</v>
      </c>
      <c r="D18" s="22" t="s">
        <v>87</v>
      </c>
      <c r="E18" s="9">
        <v>500</v>
      </c>
      <c r="F18" s="9">
        <v>1355</v>
      </c>
      <c r="G18" s="104">
        <f t="shared" si="0"/>
        <v>2.71</v>
      </c>
    </row>
    <row r="19" spans="1:7" ht="12.75">
      <c r="A19" s="75">
        <v>750</v>
      </c>
      <c r="B19" s="33"/>
      <c r="C19" s="35"/>
      <c r="D19" s="18" t="s">
        <v>8</v>
      </c>
      <c r="E19" s="14">
        <f>SUM(E20+E22)</f>
        <v>53000</v>
      </c>
      <c r="F19" s="14">
        <f>SUM(F20+F22)</f>
        <v>95870</v>
      </c>
      <c r="G19" s="107">
        <f t="shared" si="0"/>
        <v>1.808867924528302</v>
      </c>
    </row>
    <row r="20" spans="1:7" ht="12.75">
      <c r="A20" s="73"/>
      <c r="B20" s="34">
        <v>75011</v>
      </c>
      <c r="C20" s="35"/>
      <c r="D20" s="16" t="s">
        <v>77</v>
      </c>
      <c r="E20" s="15">
        <v>3200</v>
      </c>
      <c r="F20" s="15">
        <v>5735</v>
      </c>
      <c r="G20" s="106">
        <f t="shared" si="0"/>
        <v>1.7921875</v>
      </c>
    </row>
    <row r="21" spans="1:7" ht="51">
      <c r="A21" s="73"/>
      <c r="B21" s="33"/>
      <c r="C21" s="35" t="s">
        <v>105</v>
      </c>
      <c r="D21" s="17" t="s">
        <v>88</v>
      </c>
      <c r="E21" s="8">
        <v>3200</v>
      </c>
      <c r="F21" s="8">
        <v>5735</v>
      </c>
      <c r="G21" s="110">
        <f t="shared" si="0"/>
        <v>1.7921875</v>
      </c>
    </row>
    <row r="22" spans="1:7" ht="12.75">
      <c r="A22" s="73"/>
      <c r="B22" s="34">
        <v>75023</v>
      </c>
      <c r="C22" s="35"/>
      <c r="D22" s="13" t="s">
        <v>23</v>
      </c>
      <c r="E22" s="15">
        <v>49800</v>
      </c>
      <c r="F22" s="15">
        <v>90135</v>
      </c>
      <c r="G22" s="106">
        <f t="shared" si="0"/>
        <v>1.8099397590361446</v>
      </c>
    </row>
    <row r="23" spans="1:7" ht="12.75">
      <c r="A23" s="73"/>
      <c r="B23" s="33"/>
      <c r="C23" s="35" t="s">
        <v>106</v>
      </c>
      <c r="D23" s="17" t="s">
        <v>38</v>
      </c>
      <c r="E23" s="8">
        <v>40000</v>
      </c>
      <c r="F23" s="8">
        <v>63050</v>
      </c>
      <c r="G23" s="109">
        <f t="shared" si="0"/>
        <v>1.57625</v>
      </c>
    </row>
    <row r="24" spans="1:7" ht="25.5">
      <c r="A24" s="73"/>
      <c r="B24" s="33"/>
      <c r="C24" s="35" t="s">
        <v>107</v>
      </c>
      <c r="D24" s="17" t="s">
        <v>25</v>
      </c>
      <c r="E24" s="8">
        <v>9800</v>
      </c>
      <c r="F24" s="8">
        <v>24125</v>
      </c>
      <c r="G24" s="109">
        <f t="shared" si="0"/>
        <v>2.461734693877551</v>
      </c>
    </row>
    <row r="25" spans="1:7" ht="13.5" thickBot="1">
      <c r="A25" s="74"/>
      <c r="B25" s="36"/>
      <c r="C25" s="37" t="s">
        <v>99</v>
      </c>
      <c r="D25" s="7" t="s">
        <v>26</v>
      </c>
      <c r="E25" s="9">
        <v>0</v>
      </c>
      <c r="F25" s="9">
        <v>2960</v>
      </c>
      <c r="G25" s="104"/>
    </row>
    <row r="26" spans="1:7" ht="25.5">
      <c r="A26" s="182">
        <v>756</v>
      </c>
      <c r="B26" s="43"/>
      <c r="C26" s="44"/>
      <c r="D26" s="48" t="s">
        <v>9</v>
      </c>
      <c r="E26" s="46">
        <f>E27+E29+E36+E45+E48+E51</f>
        <v>20965077</v>
      </c>
      <c r="F26" s="46">
        <f>F27+F29+F36+F45+F48+F51</f>
        <v>23004320</v>
      </c>
      <c r="G26" s="183">
        <f aca="true" t="shared" si="1" ref="G26:G35">F26/E26</f>
        <v>1.0972685671509816</v>
      </c>
    </row>
    <row r="27" spans="1:7" ht="25.5">
      <c r="A27" s="184"/>
      <c r="B27" s="34">
        <v>75601</v>
      </c>
      <c r="C27" s="35"/>
      <c r="D27" s="16" t="s">
        <v>27</v>
      </c>
      <c r="E27" s="15">
        <v>105000</v>
      </c>
      <c r="F27" s="15">
        <v>79186</v>
      </c>
      <c r="G27" s="185">
        <f t="shared" si="1"/>
        <v>0.7541523809523809</v>
      </c>
    </row>
    <row r="28" spans="1:12" ht="25.5">
      <c r="A28" s="184"/>
      <c r="B28" s="33"/>
      <c r="C28" s="165" t="s">
        <v>108</v>
      </c>
      <c r="D28" s="17" t="s">
        <v>142</v>
      </c>
      <c r="E28" s="8">
        <v>105000</v>
      </c>
      <c r="F28" s="8">
        <v>79186</v>
      </c>
      <c r="G28" s="186">
        <f t="shared" si="1"/>
        <v>0.7541523809523809</v>
      </c>
      <c r="L28" t="s">
        <v>120</v>
      </c>
    </row>
    <row r="29" spans="1:7" ht="63.75">
      <c r="A29" s="184"/>
      <c r="B29" s="34">
        <v>75615</v>
      </c>
      <c r="C29" s="35"/>
      <c r="D29" s="16" t="s">
        <v>89</v>
      </c>
      <c r="E29" s="15">
        <v>6204845</v>
      </c>
      <c r="F29" s="15">
        <v>6099552</v>
      </c>
      <c r="G29" s="185">
        <f t="shared" si="1"/>
        <v>0.9830305188928974</v>
      </c>
    </row>
    <row r="30" spans="1:7" ht="12.75">
      <c r="A30" s="184"/>
      <c r="B30" s="33"/>
      <c r="C30" s="35" t="s">
        <v>91</v>
      </c>
      <c r="D30" s="6" t="s">
        <v>29</v>
      </c>
      <c r="E30" s="8">
        <v>5112507</v>
      </c>
      <c r="F30" s="8">
        <v>5454299</v>
      </c>
      <c r="G30" s="186">
        <f t="shared" si="1"/>
        <v>1.066854089392934</v>
      </c>
    </row>
    <row r="31" spans="1:7" ht="12.75">
      <c r="A31" s="184"/>
      <c r="B31" s="33"/>
      <c r="C31" s="35" t="s">
        <v>92</v>
      </c>
      <c r="D31" s="6" t="s">
        <v>30</v>
      </c>
      <c r="E31" s="8">
        <v>100</v>
      </c>
      <c r="F31" s="8">
        <v>5005</v>
      </c>
      <c r="G31" s="186">
        <f t="shared" si="1"/>
        <v>50.05</v>
      </c>
    </row>
    <row r="32" spans="1:7" ht="12.75">
      <c r="A32" s="184"/>
      <c r="B32" s="33"/>
      <c r="C32" s="35" t="s">
        <v>93</v>
      </c>
      <c r="D32" s="6" t="s">
        <v>31</v>
      </c>
      <c r="E32" s="8">
        <v>9620</v>
      </c>
      <c r="F32" s="8">
        <v>10791</v>
      </c>
      <c r="G32" s="186">
        <f t="shared" si="1"/>
        <v>1.1217255717255716</v>
      </c>
    </row>
    <row r="33" spans="1:7" ht="12.75">
      <c r="A33" s="184"/>
      <c r="B33" s="33"/>
      <c r="C33" s="35" t="s">
        <v>94</v>
      </c>
      <c r="D33" s="6" t="s">
        <v>32</v>
      </c>
      <c r="E33" s="8">
        <v>695387</v>
      </c>
      <c r="F33" s="8">
        <v>510313</v>
      </c>
      <c r="G33" s="186">
        <f t="shared" si="1"/>
        <v>0.7338546737284418</v>
      </c>
    </row>
    <row r="34" spans="1:7" ht="13.5" thickBot="1">
      <c r="A34" s="187"/>
      <c r="B34" s="36"/>
      <c r="C34" s="37" t="s">
        <v>98</v>
      </c>
      <c r="D34" s="7" t="s">
        <v>33</v>
      </c>
      <c r="E34" s="9">
        <v>329526</v>
      </c>
      <c r="F34" s="9">
        <v>35045</v>
      </c>
      <c r="G34" s="188">
        <f t="shared" si="1"/>
        <v>0.10634972657696207</v>
      </c>
    </row>
    <row r="35" spans="1:7" ht="38.25">
      <c r="A35" s="73"/>
      <c r="B35" s="33"/>
      <c r="C35" s="35" t="s">
        <v>138</v>
      </c>
      <c r="D35" s="170" t="s">
        <v>139</v>
      </c>
      <c r="E35" s="174">
        <v>57705</v>
      </c>
      <c r="F35" s="8">
        <v>84099</v>
      </c>
      <c r="G35" s="180">
        <f t="shared" si="1"/>
        <v>1.457395373017936</v>
      </c>
    </row>
    <row r="36" spans="1:9" ht="63.75">
      <c r="A36" s="73"/>
      <c r="B36" s="34">
        <v>75616</v>
      </c>
      <c r="C36" s="35"/>
      <c r="D36" s="168" t="s">
        <v>90</v>
      </c>
      <c r="E36" s="173">
        <v>3252157</v>
      </c>
      <c r="F36" s="15">
        <v>5245561</v>
      </c>
      <c r="G36" s="177">
        <f aca="true" t="shared" si="2" ref="G36:G61">F36/E36</f>
        <v>1.6129482678726765</v>
      </c>
      <c r="H36" s="25"/>
      <c r="I36" s="25"/>
    </row>
    <row r="37" spans="1:9" ht="12.75">
      <c r="A37" s="73"/>
      <c r="B37" s="33"/>
      <c r="C37" s="35" t="s">
        <v>91</v>
      </c>
      <c r="D37" s="169" t="s">
        <v>29</v>
      </c>
      <c r="E37" s="174">
        <v>2324578</v>
      </c>
      <c r="F37" s="8">
        <v>2385654</v>
      </c>
      <c r="G37" s="178">
        <f t="shared" si="2"/>
        <v>1.026274016187024</v>
      </c>
      <c r="H37" s="25"/>
      <c r="I37" s="25"/>
    </row>
    <row r="38" spans="1:9" ht="12.75">
      <c r="A38" s="73"/>
      <c r="B38" s="33"/>
      <c r="C38" s="35" t="s">
        <v>92</v>
      </c>
      <c r="D38" s="169" t="s">
        <v>30</v>
      </c>
      <c r="E38" s="174">
        <v>58616</v>
      </c>
      <c r="F38" s="8">
        <v>89166</v>
      </c>
      <c r="G38" s="178">
        <f t="shared" si="2"/>
        <v>1.5211887539238433</v>
      </c>
      <c r="H38" s="25"/>
      <c r="I38" s="25"/>
    </row>
    <row r="39" spans="1:9" ht="12.75">
      <c r="A39" s="73"/>
      <c r="B39" s="33"/>
      <c r="C39" s="35" t="s">
        <v>93</v>
      </c>
      <c r="D39" s="169" t="s">
        <v>31</v>
      </c>
      <c r="E39" s="174">
        <v>6200</v>
      </c>
      <c r="F39" s="8">
        <v>4640</v>
      </c>
      <c r="G39" s="178">
        <f t="shared" si="2"/>
        <v>0.7483870967741936</v>
      </c>
      <c r="H39" s="25"/>
      <c r="I39" s="25"/>
    </row>
    <row r="40" spans="1:9" ht="12.75">
      <c r="A40" s="73"/>
      <c r="B40" s="33"/>
      <c r="C40" s="35" t="s">
        <v>94</v>
      </c>
      <c r="D40" s="169" t="s">
        <v>32</v>
      </c>
      <c r="E40" s="174">
        <v>233903</v>
      </c>
      <c r="F40" s="8">
        <v>384132</v>
      </c>
      <c r="G40" s="178">
        <f t="shared" si="2"/>
        <v>1.642270513845483</v>
      </c>
      <c r="H40" s="25"/>
      <c r="I40" s="25"/>
    </row>
    <row r="41" spans="1:9" ht="12.75">
      <c r="A41" s="73"/>
      <c r="B41" s="33"/>
      <c r="C41" s="35" t="s">
        <v>95</v>
      </c>
      <c r="D41" s="169" t="s">
        <v>34</v>
      </c>
      <c r="E41" s="174">
        <v>85000</v>
      </c>
      <c r="F41" s="8">
        <v>136174</v>
      </c>
      <c r="G41" s="178">
        <f t="shared" si="2"/>
        <v>1.6020470588235294</v>
      </c>
      <c r="H41" s="25"/>
      <c r="I41" s="25"/>
    </row>
    <row r="42" spans="1:9" ht="12.75">
      <c r="A42" s="73"/>
      <c r="B42" s="33"/>
      <c r="C42" s="35" t="s">
        <v>96</v>
      </c>
      <c r="D42" s="169" t="s">
        <v>35</v>
      </c>
      <c r="E42" s="174">
        <v>41260</v>
      </c>
      <c r="F42" s="8">
        <v>30771</v>
      </c>
      <c r="G42" s="178">
        <f t="shared" si="2"/>
        <v>0.7457828405235094</v>
      </c>
      <c r="H42" s="25"/>
      <c r="I42" s="25"/>
    </row>
    <row r="43" spans="1:9" ht="12.75">
      <c r="A43" s="73"/>
      <c r="B43" s="33"/>
      <c r="C43" s="35" t="s">
        <v>97</v>
      </c>
      <c r="D43" s="169" t="s">
        <v>36</v>
      </c>
      <c r="E43" s="174">
        <v>92630</v>
      </c>
      <c r="F43" s="8">
        <v>92813</v>
      </c>
      <c r="G43" s="178">
        <f t="shared" si="2"/>
        <v>1.0019756018568498</v>
      </c>
      <c r="H43" s="25"/>
      <c r="I43" s="25"/>
    </row>
    <row r="44" spans="1:9" ht="12.75">
      <c r="A44" s="73"/>
      <c r="B44" s="33"/>
      <c r="C44" s="35" t="s">
        <v>98</v>
      </c>
      <c r="D44" s="169" t="s">
        <v>33</v>
      </c>
      <c r="E44" s="174">
        <v>409970</v>
      </c>
      <c r="F44" s="8">
        <v>2122211</v>
      </c>
      <c r="G44" s="178">
        <f t="shared" si="2"/>
        <v>5.176503158767715</v>
      </c>
      <c r="H44" s="25"/>
      <c r="I44" s="25"/>
    </row>
    <row r="45" spans="1:7" ht="38.25">
      <c r="A45" s="67"/>
      <c r="B45" s="34">
        <v>75618</v>
      </c>
      <c r="C45" s="35"/>
      <c r="D45" s="168" t="s">
        <v>37</v>
      </c>
      <c r="E45" s="173">
        <v>858000</v>
      </c>
      <c r="F45" s="15">
        <v>981395</v>
      </c>
      <c r="G45" s="179">
        <f t="shared" si="2"/>
        <v>1.1438170163170163</v>
      </c>
    </row>
    <row r="46" spans="1:7" ht="12.75">
      <c r="A46" s="67"/>
      <c r="B46" s="33"/>
      <c r="C46" s="35" t="s">
        <v>106</v>
      </c>
      <c r="D46" s="169" t="s">
        <v>38</v>
      </c>
      <c r="E46" s="174">
        <v>588000</v>
      </c>
      <c r="F46" s="8">
        <v>679352</v>
      </c>
      <c r="G46" s="180">
        <f t="shared" si="2"/>
        <v>1.155360544217687</v>
      </c>
    </row>
    <row r="47" spans="1:7" ht="25.5">
      <c r="A47" s="67"/>
      <c r="B47" s="33"/>
      <c r="C47" s="35" t="s">
        <v>109</v>
      </c>
      <c r="D47" s="170" t="s">
        <v>24</v>
      </c>
      <c r="E47" s="174">
        <v>270000</v>
      </c>
      <c r="F47" s="8">
        <v>302043</v>
      </c>
      <c r="G47" s="180">
        <f t="shared" si="2"/>
        <v>1.1186777777777779</v>
      </c>
    </row>
    <row r="48" spans="1:7" ht="25.5">
      <c r="A48" s="67"/>
      <c r="B48" s="34">
        <v>75621</v>
      </c>
      <c r="C48" s="35"/>
      <c r="D48" s="168" t="s">
        <v>39</v>
      </c>
      <c r="E48" s="173">
        <v>10475075</v>
      </c>
      <c r="F48" s="15">
        <v>10504813</v>
      </c>
      <c r="G48" s="179">
        <f t="shared" si="2"/>
        <v>1.0028389295542037</v>
      </c>
    </row>
    <row r="49" spans="1:7" ht="12.75">
      <c r="A49" s="67"/>
      <c r="B49" s="34"/>
      <c r="C49" s="35" t="s">
        <v>110</v>
      </c>
      <c r="D49" s="171" t="s">
        <v>40</v>
      </c>
      <c r="E49" s="175">
        <v>9725075</v>
      </c>
      <c r="F49" s="20">
        <v>10084467</v>
      </c>
      <c r="G49" s="180">
        <f t="shared" si="2"/>
        <v>1.0369551905769365</v>
      </c>
    </row>
    <row r="50" spans="1:7" ht="12.75">
      <c r="A50" s="67"/>
      <c r="B50" s="34"/>
      <c r="C50" s="35" t="s">
        <v>111</v>
      </c>
      <c r="D50" s="171" t="s">
        <v>41</v>
      </c>
      <c r="E50" s="175">
        <v>750000</v>
      </c>
      <c r="F50" s="20">
        <v>420346</v>
      </c>
      <c r="G50" s="180">
        <f t="shared" si="2"/>
        <v>0.5604613333333334</v>
      </c>
    </row>
    <row r="51" spans="1:7" ht="27" customHeight="1">
      <c r="A51" s="67"/>
      <c r="B51" s="34">
        <v>75647</v>
      </c>
      <c r="C51" s="35"/>
      <c r="D51" s="168" t="s">
        <v>112</v>
      </c>
      <c r="E51" s="173">
        <v>70000</v>
      </c>
      <c r="F51" s="15">
        <v>93813</v>
      </c>
      <c r="G51" s="180">
        <f t="shared" si="2"/>
        <v>1.3401857142857143</v>
      </c>
    </row>
    <row r="52" spans="1:7" ht="26.25" thickBot="1">
      <c r="A52" s="68"/>
      <c r="B52" s="39"/>
      <c r="C52" s="37" t="s">
        <v>113</v>
      </c>
      <c r="D52" s="172" t="s">
        <v>28</v>
      </c>
      <c r="E52" s="176">
        <v>70000</v>
      </c>
      <c r="F52" s="24">
        <v>93813</v>
      </c>
      <c r="G52" s="181">
        <f t="shared" si="2"/>
        <v>1.3401857142857143</v>
      </c>
    </row>
    <row r="53" spans="1:8" ht="12.75">
      <c r="A53" s="69">
        <v>758</v>
      </c>
      <c r="B53" s="34"/>
      <c r="C53" s="35"/>
      <c r="D53" s="18" t="s">
        <v>10</v>
      </c>
      <c r="E53" s="14">
        <f>E54+E56+E58+E60</f>
        <v>13203491</v>
      </c>
      <c r="F53" s="14">
        <f>F54+F56+F58+F60</f>
        <v>13289082</v>
      </c>
      <c r="G53" s="107">
        <f t="shared" si="2"/>
        <v>1.0064824522544833</v>
      </c>
      <c r="H53" s="25"/>
    </row>
    <row r="54" spans="1:7" ht="25.5">
      <c r="A54" s="67"/>
      <c r="B54" s="34">
        <v>75801</v>
      </c>
      <c r="C54" s="35"/>
      <c r="D54" s="16" t="s">
        <v>42</v>
      </c>
      <c r="E54" s="15">
        <v>11459929</v>
      </c>
      <c r="F54" s="15">
        <v>11459929</v>
      </c>
      <c r="G54" s="106">
        <f t="shared" si="2"/>
        <v>1</v>
      </c>
    </row>
    <row r="55" spans="1:7" ht="12.75">
      <c r="A55" s="67"/>
      <c r="B55" s="34"/>
      <c r="C55" s="35" t="s">
        <v>117</v>
      </c>
      <c r="D55" s="19" t="s">
        <v>43</v>
      </c>
      <c r="E55" s="20">
        <v>11459929</v>
      </c>
      <c r="F55" s="20">
        <v>11459929</v>
      </c>
      <c r="G55" s="109">
        <f t="shared" si="2"/>
        <v>1</v>
      </c>
    </row>
    <row r="56" spans="1:7" ht="25.5">
      <c r="A56" s="67"/>
      <c r="B56" s="34">
        <v>75807</v>
      </c>
      <c r="C56" s="35"/>
      <c r="D56" s="16" t="s">
        <v>79</v>
      </c>
      <c r="E56" s="15">
        <v>114350</v>
      </c>
      <c r="F56" s="15">
        <v>114350</v>
      </c>
      <c r="G56" s="106">
        <f t="shared" si="2"/>
        <v>1</v>
      </c>
    </row>
    <row r="57" spans="1:7" ht="12.75">
      <c r="A57" s="67"/>
      <c r="B57" s="34"/>
      <c r="C57" s="35" t="s">
        <v>117</v>
      </c>
      <c r="D57" s="19" t="s">
        <v>73</v>
      </c>
      <c r="E57" s="20">
        <v>114350</v>
      </c>
      <c r="F57" s="20">
        <v>114350</v>
      </c>
      <c r="G57" s="109">
        <f t="shared" si="2"/>
        <v>1</v>
      </c>
    </row>
    <row r="58" spans="1:7" ht="12.75">
      <c r="A58" s="67"/>
      <c r="B58" s="34">
        <v>75814</v>
      </c>
      <c r="C58" s="35"/>
      <c r="D58" s="16" t="s">
        <v>44</v>
      </c>
      <c r="E58" s="15">
        <v>15000</v>
      </c>
      <c r="F58" s="15">
        <v>100591</v>
      </c>
      <c r="G58" s="106">
        <f t="shared" si="2"/>
        <v>6.706066666666667</v>
      </c>
    </row>
    <row r="59" spans="1:7" ht="12.75">
      <c r="A59" s="67"/>
      <c r="B59" s="34"/>
      <c r="C59" s="35" t="s">
        <v>116</v>
      </c>
      <c r="D59" s="19" t="s">
        <v>45</v>
      </c>
      <c r="E59" s="20">
        <v>15000</v>
      </c>
      <c r="F59" s="20">
        <v>100591</v>
      </c>
      <c r="G59" s="109">
        <f t="shared" si="2"/>
        <v>6.706066666666667</v>
      </c>
    </row>
    <row r="60" spans="1:7" ht="25.5">
      <c r="A60" s="67"/>
      <c r="B60" s="34">
        <v>75831</v>
      </c>
      <c r="C60" s="35"/>
      <c r="D60" s="16" t="s">
        <v>78</v>
      </c>
      <c r="E60" s="15">
        <v>1614212</v>
      </c>
      <c r="F60" s="15">
        <v>1614212</v>
      </c>
      <c r="G60" s="106">
        <f t="shared" si="2"/>
        <v>1</v>
      </c>
    </row>
    <row r="61" spans="1:7" ht="13.5" thickBot="1">
      <c r="A61" s="67"/>
      <c r="B61" s="34"/>
      <c r="C61" s="35" t="s">
        <v>117</v>
      </c>
      <c r="D61" s="19" t="s">
        <v>43</v>
      </c>
      <c r="E61" s="20">
        <v>1614212</v>
      </c>
      <c r="F61" s="20">
        <v>1614212</v>
      </c>
      <c r="G61" s="104">
        <f t="shared" si="2"/>
        <v>1</v>
      </c>
    </row>
    <row r="62" spans="1:7" ht="12.75">
      <c r="A62" s="70">
        <v>801</v>
      </c>
      <c r="B62" s="47"/>
      <c r="C62" s="44"/>
      <c r="D62" s="48" t="s">
        <v>61</v>
      </c>
      <c r="E62" s="46">
        <v>861752</v>
      </c>
      <c r="F62" s="46">
        <v>833341</v>
      </c>
      <c r="G62" s="107">
        <f aca="true" t="shared" si="3" ref="G62:G74">F62/E62</f>
        <v>0.9670311180014668</v>
      </c>
    </row>
    <row r="63" spans="1:7" ht="12.75">
      <c r="A63" s="69"/>
      <c r="B63" s="34">
        <v>80101</v>
      </c>
      <c r="C63" s="35"/>
      <c r="D63" s="16" t="s">
        <v>72</v>
      </c>
      <c r="E63" s="15">
        <f>E64+E65</f>
        <v>500400</v>
      </c>
      <c r="F63" s="15">
        <f>F64+F65</f>
        <v>500052</v>
      </c>
      <c r="G63" s="106">
        <f t="shared" si="3"/>
        <v>0.9993045563549161</v>
      </c>
    </row>
    <row r="64" spans="1:7" ht="12.75">
      <c r="A64" s="69"/>
      <c r="B64" s="34"/>
      <c r="C64" s="35" t="s">
        <v>99</v>
      </c>
      <c r="D64" s="19" t="s">
        <v>26</v>
      </c>
      <c r="E64" s="20">
        <v>400</v>
      </c>
      <c r="F64" s="20">
        <v>52</v>
      </c>
      <c r="G64" s="109">
        <f t="shared" si="3"/>
        <v>0.13</v>
      </c>
    </row>
    <row r="65" spans="1:7" ht="51">
      <c r="A65" s="69"/>
      <c r="B65" s="34"/>
      <c r="C65" s="35" t="s">
        <v>114</v>
      </c>
      <c r="D65" s="19" t="s">
        <v>80</v>
      </c>
      <c r="E65" s="20">
        <v>500000</v>
      </c>
      <c r="F65" s="20">
        <v>500000</v>
      </c>
      <c r="G65" s="109">
        <f t="shared" si="3"/>
        <v>1</v>
      </c>
    </row>
    <row r="66" spans="1:7" ht="25.5">
      <c r="A66" s="69"/>
      <c r="B66" s="34">
        <v>80103</v>
      </c>
      <c r="C66" s="35"/>
      <c r="D66" s="16" t="s">
        <v>140</v>
      </c>
      <c r="E66" s="15">
        <v>73059</v>
      </c>
      <c r="F66" s="15">
        <v>55960</v>
      </c>
      <c r="G66" s="106">
        <f t="shared" si="3"/>
        <v>0.7659562819091419</v>
      </c>
    </row>
    <row r="67" spans="1:7" ht="12.75">
      <c r="A67" s="69"/>
      <c r="B67" s="34"/>
      <c r="C67" s="35" t="s">
        <v>115</v>
      </c>
      <c r="D67" s="19" t="s">
        <v>17</v>
      </c>
      <c r="E67" s="20">
        <v>72870</v>
      </c>
      <c r="F67" s="20">
        <v>55960</v>
      </c>
      <c r="G67" s="109">
        <f t="shared" si="3"/>
        <v>0.7679429120351311</v>
      </c>
    </row>
    <row r="68" spans="1:7" ht="13.5" thickBot="1">
      <c r="A68" s="144"/>
      <c r="B68" s="145"/>
      <c r="C68" s="65" t="s">
        <v>99</v>
      </c>
      <c r="D68" s="146" t="s">
        <v>26</v>
      </c>
      <c r="E68" s="147">
        <v>189</v>
      </c>
      <c r="F68" s="147">
        <v>0</v>
      </c>
      <c r="G68" s="143">
        <f t="shared" si="3"/>
        <v>0</v>
      </c>
    </row>
    <row r="69" spans="1:7" ht="13.5" thickTop="1">
      <c r="A69" s="148"/>
      <c r="B69" s="82">
        <v>80104</v>
      </c>
      <c r="C69" s="83"/>
      <c r="D69" s="84" t="s">
        <v>46</v>
      </c>
      <c r="E69" s="85">
        <v>287693</v>
      </c>
      <c r="F69" s="85">
        <v>277078</v>
      </c>
      <c r="G69" s="112">
        <f t="shared" si="3"/>
        <v>0.9631030299659706</v>
      </c>
    </row>
    <row r="70" spans="1:7" ht="12.75">
      <c r="A70" s="69"/>
      <c r="B70" s="34"/>
      <c r="C70" s="35" t="s">
        <v>115</v>
      </c>
      <c r="D70" s="19" t="s">
        <v>17</v>
      </c>
      <c r="E70" s="20">
        <v>287182</v>
      </c>
      <c r="F70" s="20">
        <v>276998</v>
      </c>
      <c r="G70" s="109">
        <f t="shared" si="3"/>
        <v>0.9645381674338921</v>
      </c>
    </row>
    <row r="71" spans="1:7" ht="12.75">
      <c r="A71" s="69"/>
      <c r="B71" s="34"/>
      <c r="C71" s="35" t="s">
        <v>116</v>
      </c>
      <c r="D71" s="19" t="s">
        <v>45</v>
      </c>
      <c r="E71" s="20">
        <v>300</v>
      </c>
      <c r="F71" s="20">
        <v>52</v>
      </c>
      <c r="G71" s="109">
        <f t="shared" si="3"/>
        <v>0.17333333333333334</v>
      </c>
    </row>
    <row r="72" spans="1:7" ht="12.75">
      <c r="A72" s="69"/>
      <c r="B72" s="34"/>
      <c r="C72" s="35" t="s">
        <v>99</v>
      </c>
      <c r="D72" s="19" t="s">
        <v>26</v>
      </c>
      <c r="E72" s="20">
        <v>211</v>
      </c>
      <c r="F72" s="20">
        <v>28</v>
      </c>
      <c r="G72" s="109">
        <f t="shared" si="3"/>
        <v>0.13270142180094788</v>
      </c>
    </row>
    <row r="73" spans="1:7" ht="14.25" customHeight="1">
      <c r="A73" s="69"/>
      <c r="B73" s="34">
        <v>80110</v>
      </c>
      <c r="C73" s="35"/>
      <c r="D73" s="16" t="s">
        <v>74</v>
      </c>
      <c r="E73" s="15">
        <v>200</v>
      </c>
      <c r="F73" s="15">
        <v>45</v>
      </c>
      <c r="G73" s="106">
        <f t="shared" si="3"/>
        <v>0.225</v>
      </c>
    </row>
    <row r="74" spans="1:7" ht="15" customHeight="1">
      <c r="A74" s="69"/>
      <c r="B74" s="34"/>
      <c r="C74" s="35" t="s">
        <v>99</v>
      </c>
      <c r="D74" s="19" t="s">
        <v>26</v>
      </c>
      <c r="E74" s="20">
        <v>200</v>
      </c>
      <c r="F74" s="20">
        <v>45</v>
      </c>
      <c r="G74" s="109">
        <f t="shared" si="3"/>
        <v>0.225</v>
      </c>
    </row>
    <row r="75" spans="1:7" ht="0.75" customHeight="1" thickBot="1">
      <c r="A75" s="98"/>
      <c r="B75" s="99"/>
      <c r="C75" s="100"/>
      <c r="D75" s="101"/>
      <c r="E75" s="102"/>
      <c r="F75" s="102"/>
      <c r="G75" s="111"/>
    </row>
    <row r="76" spans="1:7" ht="13.5" thickTop="1">
      <c r="A76" s="93"/>
      <c r="B76" s="82">
        <v>80114</v>
      </c>
      <c r="C76" s="83"/>
      <c r="D76" s="84" t="s">
        <v>75</v>
      </c>
      <c r="E76" s="85">
        <v>400</v>
      </c>
      <c r="F76" s="85">
        <v>206</v>
      </c>
      <c r="G76" s="112">
        <f aca="true" t="shared" si="4" ref="G76:G101">F76/E76</f>
        <v>0.515</v>
      </c>
    </row>
    <row r="77" spans="1:7" ht="12.75">
      <c r="A77" s="75"/>
      <c r="B77" s="34"/>
      <c r="C77" s="35" t="s">
        <v>116</v>
      </c>
      <c r="D77" s="19" t="s">
        <v>45</v>
      </c>
      <c r="E77" s="20">
        <v>300</v>
      </c>
      <c r="F77" s="20">
        <v>204</v>
      </c>
      <c r="G77" s="109">
        <f t="shared" si="4"/>
        <v>0.68</v>
      </c>
    </row>
    <row r="78" spans="1:7" ht="13.5" thickBot="1">
      <c r="A78" s="94"/>
      <c r="B78" s="39"/>
      <c r="C78" s="37" t="s">
        <v>99</v>
      </c>
      <c r="D78" s="23" t="s">
        <v>26</v>
      </c>
      <c r="E78" s="24">
        <v>100</v>
      </c>
      <c r="F78" s="24">
        <v>2</v>
      </c>
      <c r="G78" s="104">
        <f t="shared" si="4"/>
        <v>0.02</v>
      </c>
    </row>
    <row r="79" spans="1:7" ht="12.75">
      <c r="A79" s="75">
        <v>852</v>
      </c>
      <c r="B79" s="33"/>
      <c r="C79" s="35"/>
      <c r="D79" s="12" t="s">
        <v>62</v>
      </c>
      <c r="E79" s="14">
        <v>30150</v>
      </c>
      <c r="F79" s="14">
        <v>50064</v>
      </c>
      <c r="G79" s="107">
        <f t="shared" si="4"/>
        <v>1.660497512437811</v>
      </c>
    </row>
    <row r="80" spans="1:7" ht="25.5">
      <c r="A80" s="73"/>
      <c r="B80" s="34">
        <v>85228</v>
      </c>
      <c r="C80" s="35"/>
      <c r="D80" s="16" t="s">
        <v>63</v>
      </c>
      <c r="E80" s="15">
        <v>30150</v>
      </c>
      <c r="F80" s="15">
        <v>50064</v>
      </c>
      <c r="G80" s="106">
        <f t="shared" si="4"/>
        <v>1.660497512437811</v>
      </c>
    </row>
    <row r="81" spans="1:7" ht="12.75">
      <c r="A81" s="73"/>
      <c r="B81" s="34"/>
      <c r="C81" s="35" t="s">
        <v>115</v>
      </c>
      <c r="D81" s="19" t="s">
        <v>17</v>
      </c>
      <c r="E81" s="20">
        <v>30000</v>
      </c>
      <c r="F81" s="20">
        <v>43000</v>
      </c>
      <c r="G81" s="106">
        <f t="shared" si="4"/>
        <v>1.4333333333333333</v>
      </c>
    </row>
    <row r="82" spans="1:7" ht="13.5" thickBot="1">
      <c r="A82" s="73"/>
      <c r="B82" s="34"/>
      <c r="C82" s="35" t="s">
        <v>116</v>
      </c>
      <c r="D82" s="19" t="s">
        <v>45</v>
      </c>
      <c r="E82" s="20">
        <v>150</v>
      </c>
      <c r="F82" s="20">
        <v>7064</v>
      </c>
      <c r="G82" s="104">
        <f t="shared" si="4"/>
        <v>47.093333333333334</v>
      </c>
    </row>
    <row r="83" spans="1:7" ht="25.5">
      <c r="A83" s="76">
        <v>900</v>
      </c>
      <c r="B83" s="43"/>
      <c r="C83" s="44"/>
      <c r="D83" s="48" t="s">
        <v>11</v>
      </c>
      <c r="E83" s="46">
        <f>E84+E88+E90</f>
        <v>6182610</v>
      </c>
      <c r="F83" s="46">
        <f>F84+F88+F90</f>
        <v>4822908</v>
      </c>
      <c r="G83" s="107">
        <f t="shared" si="4"/>
        <v>0.7800763755113131</v>
      </c>
    </row>
    <row r="84" spans="1:7" ht="12.75">
      <c r="A84" s="73"/>
      <c r="B84" s="34">
        <v>90001</v>
      </c>
      <c r="C84" s="35"/>
      <c r="D84" s="13" t="s">
        <v>47</v>
      </c>
      <c r="E84" s="15">
        <v>158800</v>
      </c>
      <c r="F84" s="15">
        <v>41863</v>
      </c>
      <c r="G84" s="106">
        <f t="shared" si="4"/>
        <v>0.2636209068010076</v>
      </c>
    </row>
    <row r="85" spans="1:7" ht="25.5">
      <c r="A85" s="73"/>
      <c r="B85" s="34"/>
      <c r="C85" s="35" t="s">
        <v>100</v>
      </c>
      <c r="D85" s="17" t="s">
        <v>48</v>
      </c>
      <c r="E85" s="8">
        <v>73800</v>
      </c>
      <c r="F85" s="8">
        <v>41863</v>
      </c>
      <c r="G85" s="109">
        <f t="shared" si="4"/>
        <v>0.5672493224932249</v>
      </c>
    </row>
    <row r="86" spans="1:7" ht="51">
      <c r="A86" s="73"/>
      <c r="B86" s="34"/>
      <c r="C86" s="33">
        <v>6298</v>
      </c>
      <c r="D86" s="17" t="s">
        <v>80</v>
      </c>
      <c r="E86" s="8">
        <v>75000</v>
      </c>
      <c r="F86" s="6">
        <v>0</v>
      </c>
      <c r="G86" s="113">
        <f t="shared" si="4"/>
        <v>0</v>
      </c>
    </row>
    <row r="87" spans="1:7" ht="38.25">
      <c r="A87" s="73"/>
      <c r="B87" s="33"/>
      <c r="C87" s="33">
        <v>6339</v>
      </c>
      <c r="D87" s="17" t="s">
        <v>141</v>
      </c>
      <c r="E87" s="8">
        <v>10000</v>
      </c>
      <c r="F87" s="6">
        <v>0</v>
      </c>
      <c r="G87" s="113">
        <f t="shared" si="4"/>
        <v>0</v>
      </c>
    </row>
    <row r="88" spans="1:7" ht="20.25" customHeight="1">
      <c r="A88" s="73"/>
      <c r="B88" s="34">
        <v>90004</v>
      </c>
      <c r="C88" s="152"/>
      <c r="D88" s="149" t="s">
        <v>118</v>
      </c>
      <c r="E88" s="150">
        <v>162603</v>
      </c>
      <c r="F88" s="150">
        <v>162603</v>
      </c>
      <c r="G88" s="151">
        <f t="shared" si="4"/>
        <v>1</v>
      </c>
    </row>
    <row r="89" spans="1:7" ht="51">
      <c r="A89" s="73"/>
      <c r="B89" s="33"/>
      <c r="C89" s="33">
        <v>6290</v>
      </c>
      <c r="D89" s="17" t="s">
        <v>80</v>
      </c>
      <c r="E89" s="8">
        <v>162603</v>
      </c>
      <c r="F89" s="8">
        <v>162603</v>
      </c>
      <c r="G89" s="113">
        <f t="shared" si="4"/>
        <v>1</v>
      </c>
    </row>
    <row r="90" spans="1:7" ht="12.75">
      <c r="A90" s="73"/>
      <c r="B90" s="34">
        <v>90095</v>
      </c>
      <c r="C90" s="35"/>
      <c r="D90" s="16" t="s">
        <v>49</v>
      </c>
      <c r="E90" s="15">
        <v>5861207</v>
      </c>
      <c r="F90" s="15">
        <v>4618442</v>
      </c>
      <c r="G90" s="106">
        <f t="shared" si="4"/>
        <v>0.7879677342909063</v>
      </c>
    </row>
    <row r="91" spans="1:9" ht="25.5">
      <c r="A91" s="73"/>
      <c r="B91" s="33"/>
      <c r="C91" s="35" t="s">
        <v>101</v>
      </c>
      <c r="D91" s="17" t="s">
        <v>50</v>
      </c>
      <c r="E91" s="8">
        <v>10000</v>
      </c>
      <c r="F91" s="8">
        <v>58015</v>
      </c>
      <c r="G91" s="109">
        <f t="shared" si="4"/>
        <v>5.8015</v>
      </c>
      <c r="H91" s="25"/>
      <c r="I91" s="25"/>
    </row>
    <row r="92" spans="1:9" ht="51">
      <c r="A92" s="73"/>
      <c r="B92" s="33"/>
      <c r="C92" s="165" t="s">
        <v>119</v>
      </c>
      <c r="D92" s="17" t="s">
        <v>70</v>
      </c>
      <c r="E92" s="8">
        <v>20000</v>
      </c>
      <c r="F92" s="8">
        <v>2110</v>
      </c>
      <c r="G92" s="109">
        <f t="shared" si="4"/>
        <v>0.1055</v>
      </c>
      <c r="H92" s="25"/>
      <c r="I92" s="25"/>
    </row>
    <row r="93" spans="1:7" ht="25.5">
      <c r="A93" s="73"/>
      <c r="B93" s="33"/>
      <c r="C93" s="35" t="s">
        <v>102</v>
      </c>
      <c r="D93" s="17" t="s">
        <v>20</v>
      </c>
      <c r="E93" s="8">
        <v>1950000</v>
      </c>
      <c r="F93" s="8">
        <v>1980006</v>
      </c>
      <c r="G93" s="109">
        <f t="shared" si="4"/>
        <v>1.0153876923076923</v>
      </c>
    </row>
    <row r="94" spans="1:7" ht="25.5">
      <c r="A94" s="73"/>
      <c r="B94" s="33"/>
      <c r="C94" s="35" t="s">
        <v>100</v>
      </c>
      <c r="D94" s="17" t="s">
        <v>76</v>
      </c>
      <c r="E94" s="8">
        <v>20200</v>
      </c>
      <c r="F94" s="8">
        <v>19318</v>
      </c>
      <c r="G94" s="109">
        <f t="shared" si="4"/>
        <v>0.9563366336633663</v>
      </c>
    </row>
    <row r="95" spans="1:7" ht="12.75">
      <c r="A95" s="73"/>
      <c r="B95" s="33"/>
      <c r="C95" s="35" t="s">
        <v>99</v>
      </c>
      <c r="D95" s="17" t="s">
        <v>26</v>
      </c>
      <c r="E95" s="8">
        <v>20000</v>
      </c>
      <c r="F95" s="8">
        <v>81278</v>
      </c>
      <c r="G95" s="109">
        <f t="shared" si="4"/>
        <v>4.0639</v>
      </c>
    </row>
    <row r="96" spans="1:7" ht="51">
      <c r="A96" s="73"/>
      <c r="B96" s="33"/>
      <c r="C96" s="33">
        <v>6298</v>
      </c>
      <c r="D96" s="17" t="s">
        <v>80</v>
      </c>
      <c r="E96" s="8">
        <v>3836798</v>
      </c>
      <c r="F96" s="8">
        <v>2477715</v>
      </c>
      <c r="G96" s="109">
        <f t="shared" si="4"/>
        <v>0.6457767648961452</v>
      </c>
    </row>
    <row r="97" spans="1:7" ht="40.5" customHeight="1" thickBot="1">
      <c r="A97" s="74"/>
      <c r="B97" s="36"/>
      <c r="C97" s="36">
        <v>6339</v>
      </c>
      <c r="D97" s="22" t="s">
        <v>141</v>
      </c>
      <c r="E97" s="7">
        <v>4209</v>
      </c>
      <c r="F97" s="7">
        <v>0</v>
      </c>
      <c r="G97" s="134">
        <f t="shared" si="4"/>
        <v>0</v>
      </c>
    </row>
    <row r="98" spans="1:7" ht="12.75">
      <c r="A98" s="75">
        <v>926</v>
      </c>
      <c r="B98" s="33"/>
      <c r="C98" s="35"/>
      <c r="D98" s="18" t="s">
        <v>12</v>
      </c>
      <c r="E98" s="14">
        <v>7030</v>
      </c>
      <c r="F98" s="14">
        <v>8491</v>
      </c>
      <c r="G98" s="107">
        <f t="shared" si="4"/>
        <v>1.207823613086771</v>
      </c>
    </row>
    <row r="99" spans="1:7" ht="12.75">
      <c r="A99" s="73"/>
      <c r="B99" s="34">
        <v>92604</v>
      </c>
      <c r="C99" s="35"/>
      <c r="D99" s="16" t="s">
        <v>51</v>
      </c>
      <c r="E99" s="15">
        <v>7030</v>
      </c>
      <c r="F99" s="15">
        <v>8491</v>
      </c>
      <c r="G99" s="106">
        <f t="shared" si="4"/>
        <v>1.207823613086771</v>
      </c>
    </row>
    <row r="100" spans="1:7" ht="12.75">
      <c r="A100" s="73"/>
      <c r="B100" s="34"/>
      <c r="C100" s="35" t="s">
        <v>116</v>
      </c>
      <c r="D100" s="19" t="s">
        <v>45</v>
      </c>
      <c r="E100" s="20">
        <v>30</v>
      </c>
      <c r="F100" s="20">
        <v>48</v>
      </c>
      <c r="G100" s="109">
        <f t="shared" si="4"/>
        <v>1.6</v>
      </c>
    </row>
    <row r="101" spans="1:7" ht="13.5" thickBot="1">
      <c r="A101" s="95"/>
      <c r="B101" s="89"/>
      <c r="C101" s="90" t="s">
        <v>99</v>
      </c>
      <c r="D101" s="91" t="s">
        <v>26</v>
      </c>
      <c r="E101" s="92">
        <v>7000</v>
      </c>
      <c r="F101" s="92">
        <v>8443</v>
      </c>
      <c r="G101" s="114">
        <f t="shared" si="4"/>
        <v>1.2061428571428572</v>
      </c>
    </row>
    <row r="102" spans="1:7" ht="14.25" thickBot="1" thickTop="1">
      <c r="A102" s="96"/>
      <c r="B102" s="86" t="s">
        <v>66</v>
      </c>
      <c r="C102" s="97"/>
      <c r="D102" s="87"/>
      <c r="E102" s="88">
        <f>E4+E7+E11+E16+E19+E26+E53+E62+E79+E83+E98</f>
        <v>44151002</v>
      </c>
      <c r="F102" s="88">
        <f>F4+F7+F11+F16+F19+F26+F53+F62+F79+F83+F98</f>
        <v>44852363</v>
      </c>
      <c r="G102" s="115">
        <f>F102/E102</f>
        <v>1.0158855058374439</v>
      </c>
    </row>
    <row r="103" spans="1:7" ht="13.5" thickTop="1">
      <c r="A103" s="25"/>
      <c r="B103" s="25"/>
      <c r="C103" s="26"/>
      <c r="D103" s="25"/>
      <c r="E103" s="30"/>
      <c r="F103" s="30"/>
      <c r="G103" s="64"/>
    </row>
  </sheetData>
  <printOptions/>
  <pageMargins left="0.75" right="0.75" top="1" bottom="1" header="0.5" footer="0.5"/>
  <pageSetup horizontalDpi="300" verticalDpi="300" orientation="portrait" paperSize="9" scale="98" r:id="rId3"/>
  <rowBreaks count="1" manualBreakCount="1">
    <brk id="6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7">
      <selection activeCell="J39" sqref="J39"/>
    </sheetView>
  </sheetViews>
  <sheetFormatPr defaultColWidth="9.00390625" defaultRowHeight="12.75"/>
  <cols>
    <col min="1" max="1" width="4.25390625" style="0" customWidth="1"/>
    <col min="2" max="2" width="7.00390625" style="0" customWidth="1"/>
    <col min="3" max="3" width="5.125" style="0" customWidth="1"/>
    <col min="4" max="4" width="38.125" style="0" customWidth="1"/>
    <col min="5" max="5" width="10.375" style="0" customWidth="1"/>
    <col min="6" max="6" width="10.75390625" style="0" customWidth="1"/>
    <col min="7" max="7" width="8.00390625" style="41" customWidth="1"/>
  </cols>
  <sheetData>
    <row r="1" ht="18">
      <c r="B1" s="54" t="s">
        <v>65</v>
      </c>
    </row>
    <row r="2" ht="13.5" thickBot="1">
      <c r="B2" s="21"/>
    </row>
    <row r="3" spans="1:7" ht="14.25" thickBot="1" thickTop="1">
      <c r="A3" s="2" t="s">
        <v>14</v>
      </c>
      <c r="B3" s="3" t="s">
        <v>15</v>
      </c>
      <c r="C3" s="4" t="s">
        <v>0</v>
      </c>
      <c r="D3" s="3" t="s">
        <v>1</v>
      </c>
      <c r="E3" s="3" t="s">
        <v>2</v>
      </c>
      <c r="F3" s="3" t="s">
        <v>3</v>
      </c>
      <c r="G3" s="5" t="s">
        <v>4</v>
      </c>
    </row>
    <row r="4" spans="1:7" ht="13.5" thickTop="1">
      <c r="A4" s="38">
        <v>600</v>
      </c>
      <c r="B4" s="33"/>
      <c r="C4" s="35"/>
      <c r="D4" s="12" t="s">
        <v>6</v>
      </c>
      <c r="E4" s="14">
        <v>620000</v>
      </c>
      <c r="F4" s="14">
        <v>619968</v>
      </c>
      <c r="G4" s="56">
        <f>F4/E4</f>
        <v>0.9999483870967741</v>
      </c>
    </row>
    <row r="5" spans="1:7" ht="12.75">
      <c r="A5" s="33"/>
      <c r="B5" s="34">
        <v>60014</v>
      </c>
      <c r="C5" s="35"/>
      <c r="D5" s="13" t="s">
        <v>52</v>
      </c>
      <c r="E5" s="15">
        <v>620000</v>
      </c>
      <c r="F5" s="15">
        <v>619968</v>
      </c>
      <c r="G5" s="59">
        <f>F5/E5</f>
        <v>0.9999483870967741</v>
      </c>
    </row>
    <row r="6" spans="1:9" ht="51">
      <c r="A6" s="33"/>
      <c r="B6" s="33"/>
      <c r="C6" s="35" t="s">
        <v>121</v>
      </c>
      <c r="D6" s="17" t="s">
        <v>71</v>
      </c>
      <c r="E6" s="8">
        <v>282367</v>
      </c>
      <c r="F6" s="8">
        <v>282367</v>
      </c>
      <c r="G6" s="63">
        <f>F6/E6</f>
        <v>1</v>
      </c>
      <c r="H6" s="127"/>
      <c r="I6" s="127"/>
    </row>
    <row r="7" spans="1:7" ht="64.5" thickBot="1">
      <c r="A7" s="36"/>
      <c r="B7" s="36"/>
      <c r="C7" s="37" t="s">
        <v>129</v>
      </c>
      <c r="D7" s="22" t="s">
        <v>130</v>
      </c>
      <c r="E7" s="9">
        <v>337633</v>
      </c>
      <c r="F7" s="9">
        <v>337601</v>
      </c>
      <c r="G7" s="62">
        <f>F7/E7</f>
        <v>0.9999052225345272</v>
      </c>
    </row>
    <row r="8" spans="1:7" ht="12.75">
      <c r="A8" s="42">
        <v>750</v>
      </c>
      <c r="B8" s="43"/>
      <c r="C8" s="44"/>
      <c r="D8" s="45" t="s">
        <v>8</v>
      </c>
      <c r="E8" s="46">
        <v>211838</v>
      </c>
      <c r="F8" s="46">
        <v>211838</v>
      </c>
      <c r="G8" s="56">
        <v>1</v>
      </c>
    </row>
    <row r="9" spans="1:7" ht="12.75">
      <c r="A9" s="33"/>
      <c r="B9" s="34">
        <v>75011</v>
      </c>
      <c r="C9" s="35"/>
      <c r="D9" s="13" t="s">
        <v>53</v>
      </c>
      <c r="E9" s="15">
        <v>211838</v>
      </c>
      <c r="F9" s="15">
        <v>211838</v>
      </c>
      <c r="G9" s="59">
        <v>1</v>
      </c>
    </row>
    <row r="10" spans="1:7" ht="51">
      <c r="A10" s="33"/>
      <c r="B10" s="34"/>
      <c r="C10" s="35" t="s">
        <v>122</v>
      </c>
      <c r="D10" s="17" t="s">
        <v>54</v>
      </c>
      <c r="E10" s="8">
        <v>197638</v>
      </c>
      <c r="F10" s="8">
        <v>197638</v>
      </c>
      <c r="G10" s="128">
        <v>1</v>
      </c>
    </row>
    <row r="11" spans="1:7" ht="51.75" thickBot="1">
      <c r="A11" s="33"/>
      <c r="B11" s="33"/>
      <c r="C11" s="116">
        <v>2027</v>
      </c>
      <c r="D11" s="22" t="s">
        <v>124</v>
      </c>
      <c r="E11" s="9">
        <v>14200</v>
      </c>
      <c r="F11" s="9">
        <v>14200</v>
      </c>
      <c r="G11" s="62">
        <v>1</v>
      </c>
    </row>
    <row r="12" spans="1:7" ht="38.25" customHeight="1">
      <c r="A12" s="42">
        <v>751</v>
      </c>
      <c r="B12" s="43"/>
      <c r="C12" s="44"/>
      <c r="D12" s="166" t="s">
        <v>55</v>
      </c>
      <c r="E12" s="46">
        <v>103767</v>
      </c>
      <c r="F12" s="46">
        <v>100481</v>
      </c>
      <c r="G12" s="56">
        <f>F12/E12</f>
        <v>0.9683328996694518</v>
      </c>
    </row>
    <row r="13" spans="1:7" ht="25.5">
      <c r="A13" s="33"/>
      <c r="B13" s="34">
        <v>75101</v>
      </c>
      <c r="C13" s="35"/>
      <c r="D13" s="16" t="s">
        <v>56</v>
      </c>
      <c r="E13" s="15">
        <v>4858</v>
      </c>
      <c r="F13" s="15">
        <v>4858</v>
      </c>
      <c r="G13" s="59">
        <v>1</v>
      </c>
    </row>
    <row r="14" spans="1:7" ht="51">
      <c r="A14" s="33"/>
      <c r="B14" s="33"/>
      <c r="C14" s="35" t="s">
        <v>122</v>
      </c>
      <c r="D14" s="17" t="s">
        <v>54</v>
      </c>
      <c r="E14" s="8">
        <v>4858</v>
      </c>
      <c r="F14" s="8">
        <v>4858</v>
      </c>
      <c r="G14" s="63">
        <v>1</v>
      </c>
    </row>
    <row r="15" spans="1:7" ht="25.5">
      <c r="A15" s="33"/>
      <c r="B15" s="117">
        <v>75107</v>
      </c>
      <c r="C15" s="35"/>
      <c r="D15" s="118" t="s">
        <v>131</v>
      </c>
      <c r="E15" s="119">
        <v>60065</v>
      </c>
      <c r="F15" s="119">
        <v>59007</v>
      </c>
      <c r="G15" s="63">
        <f>F15/E15</f>
        <v>0.9823857487721634</v>
      </c>
    </row>
    <row r="16" spans="1:7" ht="51">
      <c r="A16" s="33"/>
      <c r="B16" s="33"/>
      <c r="C16" s="35" t="s">
        <v>122</v>
      </c>
      <c r="D16" s="17" t="s">
        <v>54</v>
      </c>
      <c r="E16" s="8">
        <v>60065</v>
      </c>
      <c r="F16" s="8">
        <v>59007</v>
      </c>
      <c r="G16" s="63">
        <f>F16/E16</f>
        <v>0.9823857487721634</v>
      </c>
    </row>
    <row r="17" spans="1:7" ht="12.75">
      <c r="A17" s="33"/>
      <c r="B17" s="117">
        <v>75108</v>
      </c>
      <c r="C17" s="120"/>
      <c r="D17" s="118" t="s">
        <v>132</v>
      </c>
      <c r="E17" s="119">
        <v>38844</v>
      </c>
      <c r="F17" s="119">
        <v>36616</v>
      </c>
      <c r="G17" s="121">
        <f>F17/E17</f>
        <v>0.9426423643291113</v>
      </c>
    </row>
    <row r="18" spans="1:7" ht="51.75" thickBot="1">
      <c r="A18" s="36"/>
      <c r="B18" s="36"/>
      <c r="C18" s="37" t="s">
        <v>122</v>
      </c>
      <c r="D18" s="22" t="s">
        <v>54</v>
      </c>
      <c r="E18" s="9">
        <v>38844</v>
      </c>
      <c r="F18" s="9">
        <v>36616</v>
      </c>
      <c r="G18" s="62">
        <f>F18/E18</f>
        <v>0.9426423643291113</v>
      </c>
    </row>
    <row r="19" spans="1:7" ht="12.75">
      <c r="A19" s="38">
        <v>752</v>
      </c>
      <c r="B19" s="33"/>
      <c r="C19" s="35"/>
      <c r="D19" s="18" t="s">
        <v>57</v>
      </c>
      <c r="E19" s="14">
        <v>1600</v>
      </c>
      <c r="F19" s="14">
        <v>1600</v>
      </c>
      <c r="G19" s="60">
        <f aca="true" t="shared" si="0" ref="G19:G24">F19/E19</f>
        <v>1</v>
      </c>
    </row>
    <row r="20" spans="1:7" ht="12.75">
      <c r="A20" s="33"/>
      <c r="B20" s="34">
        <v>75212</v>
      </c>
      <c r="C20" s="35"/>
      <c r="D20" s="16" t="s">
        <v>58</v>
      </c>
      <c r="E20" s="15">
        <v>1600</v>
      </c>
      <c r="F20" s="15">
        <v>1600</v>
      </c>
      <c r="G20" s="59">
        <f t="shared" si="0"/>
        <v>1</v>
      </c>
    </row>
    <row r="21" spans="1:7" ht="51.75" thickBot="1">
      <c r="A21" s="36"/>
      <c r="B21" s="36"/>
      <c r="C21" s="37" t="s">
        <v>122</v>
      </c>
      <c r="D21" s="22" t="s">
        <v>54</v>
      </c>
      <c r="E21" s="9">
        <v>1600</v>
      </c>
      <c r="F21" s="9">
        <v>1600</v>
      </c>
      <c r="G21" s="62">
        <f t="shared" si="0"/>
        <v>1</v>
      </c>
    </row>
    <row r="22" spans="1:7" ht="25.5">
      <c r="A22" s="42">
        <v>754</v>
      </c>
      <c r="B22" s="43"/>
      <c r="C22" s="44"/>
      <c r="D22" s="48" t="s">
        <v>59</v>
      </c>
      <c r="E22" s="46">
        <v>1000</v>
      </c>
      <c r="F22" s="46">
        <v>1000</v>
      </c>
      <c r="G22" s="56">
        <f t="shared" si="0"/>
        <v>1</v>
      </c>
    </row>
    <row r="23" spans="1:7" ht="13.5" thickBot="1">
      <c r="A23" s="36"/>
      <c r="B23" s="39">
        <v>75414</v>
      </c>
      <c r="C23" s="37"/>
      <c r="D23" s="129" t="s">
        <v>60</v>
      </c>
      <c r="E23" s="130">
        <v>1000</v>
      </c>
      <c r="F23" s="130">
        <v>1000</v>
      </c>
      <c r="G23" s="131">
        <f t="shared" si="0"/>
        <v>1</v>
      </c>
    </row>
    <row r="24" spans="1:7" ht="51.75" thickBot="1">
      <c r="A24" s="138"/>
      <c r="B24" s="138"/>
      <c r="C24" s="139" t="s">
        <v>122</v>
      </c>
      <c r="D24" s="140" t="s">
        <v>54</v>
      </c>
      <c r="E24" s="141">
        <v>1000</v>
      </c>
      <c r="F24" s="141">
        <v>1000</v>
      </c>
      <c r="G24" s="142">
        <f t="shared" si="0"/>
        <v>1</v>
      </c>
    </row>
    <row r="25" spans="1:7" ht="12.75">
      <c r="A25" s="42">
        <v>801</v>
      </c>
      <c r="B25" s="43"/>
      <c r="C25" s="44"/>
      <c r="D25" s="45" t="s">
        <v>61</v>
      </c>
      <c r="E25" s="46">
        <v>6293</v>
      </c>
      <c r="F25" s="46">
        <v>6293</v>
      </c>
      <c r="G25" s="60">
        <v>1</v>
      </c>
    </row>
    <row r="26" spans="1:7" ht="12.75">
      <c r="A26" s="33"/>
      <c r="B26" s="34">
        <v>80101</v>
      </c>
      <c r="C26" s="35"/>
      <c r="D26" s="16" t="s">
        <v>72</v>
      </c>
      <c r="E26" s="15">
        <v>6293</v>
      </c>
      <c r="F26" s="15">
        <v>6293</v>
      </c>
      <c r="G26" s="59">
        <v>1</v>
      </c>
    </row>
    <row r="27" spans="1:7" ht="39" thickBot="1">
      <c r="A27" s="49"/>
      <c r="B27" s="50"/>
      <c r="C27" s="51" t="s">
        <v>123</v>
      </c>
      <c r="D27" s="52" t="s">
        <v>143</v>
      </c>
      <c r="E27" s="53">
        <v>6293</v>
      </c>
      <c r="F27" s="53">
        <v>6293</v>
      </c>
      <c r="G27" s="62">
        <v>1</v>
      </c>
    </row>
    <row r="28" spans="1:7" ht="12.75">
      <c r="A28" s="42">
        <v>852</v>
      </c>
      <c r="B28" s="43"/>
      <c r="C28" s="44"/>
      <c r="D28" s="48" t="s">
        <v>128</v>
      </c>
      <c r="E28" s="46">
        <v>7695277</v>
      </c>
      <c r="F28" s="46">
        <f>SUM(F29+F31+F33+F36+F38+F40)</f>
        <v>7570581</v>
      </c>
      <c r="G28" s="56">
        <f>F28/E28</f>
        <v>0.983795774992895</v>
      </c>
    </row>
    <row r="29" spans="1:7" ht="38.25">
      <c r="A29" s="33"/>
      <c r="B29" s="34">
        <v>85212</v>
      </c>
      <c r="C29" s="35"/>
      <c r="D29" s="16" t="s">
        <v>83</v>
      </c>
      <c r="E29" s="15">
        <v>6277077</v>
      </c>
      <c r="F29" s="15">
        <v>6177116</v>
      </c>
      <c r="G29" s="59">
        <f>F29/E29</f>
        <v>0.9840752311943919</v>
      </c>
    </row>
    <row r="30" spans="1:7" ht="51">
      <c r="A30" s="33"/>
      <c r="B30" s="33"/>
      <c r="C30" s="35" t="s">
        <v>122</v>
      </c>
      <c r="D30" s="17" t="s">
        <v>54</v>
      </c>
      <c r="E30" s="8">
        <v>6277077</v>
      </c>
      <c r="F30" s="8">
        <v>6177116</v>
      </c>
      <c r="G30" s="63">
        <f>F30/E30</f>
        <v>0.9840752311943919</v>
      </c>
    </row>
    <row r="31" spans="1:7" ht="38.25">
      <c r="A31" s="33"/>
      <c r="B31" s="34">
        <v>85213</v>
      </c>
      <c r="C31" s="35"/>
      <c r="D31" s="16" t="s">
        <v>82</v>
      </c>
      <c r="E31" s="15">
        <v>45100</v>
      </c>
      <c r="F31" s="15">
        <v>45100</v>
      </c>
      <c r="G31" s="59">
        <v>1</v>
      </c>
    </row>
    <row r="32" spans="1:7" ht="51">
      <c r="A32" s="33"/>
      <c r="B32" s="33"/>
      <c r="C32" s="35" t="s">
        <v>122</v>
      </c>
      <c r="D32" s="17" t="s">
        <v>54</v>
      </c>
      <c r="E32" s="8">
        <v>45100</v>
      </c>
      <c r="F32" s="8">
        <v>45100</v>
      </c>
      <c r="G32" s="63">
        <v>1</v>
      </c>
    </row>
    <row r="33" spans="1:7" ht="25.5">
      <c r="A33" s="33"/>
      <c r="B33" s="34">
        <v>85214</v>
      </c>
      <c r="C33" s="35"/>
      <c r="D33" s="16" t="s">
        <v>81</v>
      </c>
      <c r="E33" s="15">
        <v>714000</v>
      </c>
      <c r="F33" s="15">
        <v>690278</v>
      </c>
      <c r="G33" s="59">
        <f>F33/E33</f>
        <v>0.9667759103641457</v>
      </c>
    </row>
    <row r="34" spans="1:7" ht="51">
      <c r="A34" s="33"/>
      <c r="B34" s="33"/>
      <c r="C34" s="35" t="s">
        <v>122</v>
      </c>
      <c r="D34" s="17" t="s">
        <v>54</v>
      </c>
      <c r="E34" s="8">
        <v>441000</v>
      </c>
      <c r="F34" s="8">
        <v>431914</v>
      </c>
      <c r="G34" s="63">
        <f>F34/E34</f>
        <v>0.9793968253968254</v>
      </c>
    </row>
    <row r="35" spans="1:7" ht="38.25">
      <c r="A35" s="33"/>
      <c r="B35" s="33"/>
      <c r="C35" s="35" t="s">
        <v>123</v>
      </c>
      <c r="D35" s="17" t="s">
        <v>143</v>
      </c>
      <c r="E35" s="8">
        <v>273000</v>
      </c>
      <c r="F35" s="8">
        <v>258364</v>
      </c>
      <c r="G35" s="63">
        <f>F35/E35</f>
        <v>0.9463882783882784</v>
      </c>
    </row>
    <row r="36" spans="1:7" ht="12.75">
      <c r="A36" s="33"/>
      <c r="B36" s="34">
        <v>85219</v>
      </c>
      <c r="C36" s="35"/>
      <c r="D36" s="16" t="s">
        <v>64</v>
      </c>
      <c r="E36" s="15">
        <v>504100</v>
      </c>
      <c r="F36" s="15">
        <v>504100</v>
      </c>
      <c r="G36" s="59">
        <v>1</v>
      </c>
    </row>
    <row r="37" spans="1:7" ht="38.25">
      <c r="A37" s="33"/>
      <c r="B37" s="33"/>
      <c r="C37" s="35" t="s">
        <v>123</v>
      </c>
      <c r="D37" s="17" t="s">
        <v>143</v>
      </c>
      <c r="E37" s="8">
        <v>504100</v>
      </c>
      <c r="F37" s="8">
        <v>504100</v>
      </c>
      <c r="G37" s="63">
        <v>1</v>
      </c>
    </row>
    <row r="38" spans="1:7" ht="25.5">
      <c r="A38" s="33"/>
      <c r="B38" s="34">
        <v>85228</v>
      </c>
      <c r="C38" s="35"/>
      <c r="D38" s="16" t="s">
        <v>63</v>
      </c>
      <c r="E38" s="15">
        <v>40000</v>
      </c>
      <c r="F38" s="15">
        <v>39875</v>
      </c>
      <c r="G38" s="63">
        <f>F38/E38</f>
        <v>0.996875</v>
      </c>
    </row>
    <row r="39" spans="1:7" ht="51">
      <c r="A39" s="33"/>
      <c r="B39" s="33"/>
      <c r="C39" s="35" t="s">
        <v>122</v>
      </c>
      <c r="D39" s="17" t="s">
        <v>54</v>
      </c>
      <c r="E39" s="8">
        <v>40000</v>
      </c>
      <c r="F39" s="8">
        <v>39875</v>
      </c>
      <c r="G39" s="63">
        <f>F39/E39</f>
        <v>0.996875</v>
      </c>
    </row>
    <row r="40" spans="1:7" ht="12.75">
      <c r="A40" s="33"/>
      <c r="B40" s="34">
        <v>85295</v>
      </c>
      <c r="C40" s="35"/>
      <c r="D40" s="16" t="s">
        <v>16</v>
      </c>
      <c r="E40" s="15">
        <v>115000</v>
      </c>
      <c r="F40" s="15">
        <v>114112</v>
      </c>
      <c r="G40" s="59"/>
    </row>
    <row r="41" spans="1:7" ht="39" thickBot="1">
      <c r="A41" s="36"/>
      <c r="B41" s="36"/>
      <c r="C41" s="37" t="s">
        <v>123</v>
      </c>
      <c r="D41" s="153" t="s">
        <v>127</v>
      </c>
      <c r="E41" s="9">
        <v>115000</v>
      </c>
      <c r="F41" s="9">
        <v>114112</v>
      </c>
      <c r="G41" s="62">
        <f>F41/E41</f>
        <v>0.9922782608695652</v>
      </c>
    </row>
    <row r="42" spans="1:7" ht="12.75">
      <c r="A42" s="42">
        <v>854</v>
      </c>
      <c r="B42" s="42"/>
      <c r="C42" s="164"/>
      <c r="D42" s="48" t="s">
        <v>125</v>
      </c>
      <c r="E42" s="46">
        <v>214971</v>
      </c>
      <c r="F42" s="46">
        <v>214971</v>
      </c>
      <c r="G42" s="56">
        <v>1</v>
      </c>
    </row>
    <row r="43" spans="1:7" ht="12.75">
      <c r="A43" s="33"/>
      <c r="B43" s="34">
        <v>85415</v>
      </c>
      <c r="C43" s="40"/>
      <c r="D43" s="16" t="s">
        <v>126</v>
      </c>
      <c r="E43" s="15">
        <v>214971</v>
      </c>
      <c r="F43" s="15">
        <v>214971</v>
      </c>
      <c r="G43" s="59">
        <v>1</v>
      </c>
    </row>
    <row r="44" spans="1:7" ht="42" customHeight="1" thickBot="1">
      <c r="A44" s="36"/>
      <c r="B44" s="36"/>
      <c r="C44" s="37" t="s">
        <v>123</v>
      </c>
      <c r="D44" s="153" t="s">
        <v>143</v>
      </c>
      <c r="E44" s="167">
        <v>214971</v>
      </c>
      <c r="F44" s="167">
        <v>214971</v>
      </c>
      <c r="G44" s="62">
        <v>1</v>
      </c>
    </row>
    <row r="45" spans="1:8" ht="66.75" customHeight="1" hidden="1" thickBot="1">
      <c r="A45" s="160"/>
      <c r="B45" s="160"/>
      <c r="C45" s="161"/>
      <c r="D45" s="162"/>
      <c r="E45" s="30"/>
      <c r="F45" s="30"/>
      <c r="G45" s="163"/>
      <c r="H45" s="25"/>
    </row>
    <row r="46" spans="1:7" ht="25.5">
      <c r="A46" s="122">
        <v>921</v>
      </c>
      <c r="B46" s="122"/>
      <c r="C46" s="123"/>
      <c r="D46" s="124" t="s">
        <v>133</v>
      </c>
      <c r="E46" s="125">
        <v>18000</v>
      </c>
      <c r="F46" s="125">
        <v>18000</v>
      </c>
      <c r="G46" s="126">
        <v>1</v>
      </c>
    </row>
    <row r="47" spans="1:7" ht="12.75">
      <c r="A47" s="33"/>
      <c r="B47" s="117">
        <v>92116</v>
      </c>
      <c r="C47" s="120"/>
      <c r="D47" s="118" t="s">
        <v>134</v>
      </c>
      <c r="E47" s="119">
        <v>18000</v>
      </c>
      <c r="F47" s="119">
        <v>18000</v>
      </c>
      <c r="G47" s="121">
        <v>1</v>
      </c>
    </row>
    <row r="48" spans="1:7" ht="51.75" thickBot="1">
      <c r="A48" s="36"/>
      <c r="B48" s="36"/>
      <c r="C48" s="37" t="s">
        <v>135</v>
      </c>
      <c r="D48" s="22" t="s">
        <v>124</v>
      </c>
      <c r="E48" s="9">
        <v>18000</v>
      </c>
      <c r="F48" s="9">
        <v>18000</v>
      </c>
      <c r="G48" s="62">
        <v>1</v>
      </c>
    </row>
    <row r="49" spans="1:7" ht="13.5" thickBot="1">
      <c r="A49" s="154"/>
      <c r="B49" s="155" t="s">
        <v>67</v>
      </c>
      <c r="C49" s="156"/>
      <c r="D49" s="157"/>
      <c r="E49" s="158">
        <f>SUM(E4+E8+E12+E19+E22+E25+E28+E42+E46)</f>
        <v>8872746</v>
      </c>
      <c r="F49" s="158">
        <f>SUM(F4+F8+F12+F19+F22+F25+F28+F42+F46)</f>
        <v>8744732</v>
      </c>
      <c r="G49" s="159">
        <f>F49/E49</f>
        <v>0.985572223075021</v>
      </c>
    </row>
    <row r="50" spans="1:7" ht="13.5" thickBot="1">
      <c r="A50" s="27"/>
      <c r="B50" s="28" t="s">
        <v>68</v>
      </c>
      <c r="C50" s="27"/>
      <c r="D50" s="27"/>
      <c r="E50" s="29">
        <v>53023748</v>
      </c>
      <c r="F50" s="29">
        <v>53597095</v>
      </c>
      <c r="G50" s="61">
        <v>1.011</v>
      </c>
    </row>
    <row r="57" spans="3:8" ht="12.75">
      <c r="C57" s="25"/>
      <c r="D57" s="135"/>
      <c r="E57" s="135"/>
      <c r="F57" s="136"/>
      <c r="G57" s="137"/>
      <c r="H57" s="25"/>
    </row>
    <row r="58" spans="3:8" ht="12.75">
      <c r="C58" s="25"/>
      <c r="D58" s="25"/>
      <c r="E58" s="25"/>
      <c r="F58" s="25"/>
      <c r="G58" s="137"/>
      <c r="H58" s="25"/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2006-03-30T05:49:07Z</cp:lastPrinted>
  <dcterms:created xsi:type="dcterms:W3CDTF">2002-08-09T09:29:35Z</dcterms:created>
  <dcterms:modified xsi:type="dcterms:W3CDTF">2007-10-17T09:15:19Z</dcterms:modified>
  <cp:category/>
  <cp:version/>
  <cp:contentType/>
  <cp:contentStatus/>
</cp:coreProperties>
</file>