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50" windowWidth="11295" windowHeight="6300" tabRatio="579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<sst xmlns="http://schemas.openxmlformats.org/spreadsheetml/2006/main" count="13" uniqueCount="13">
  <si>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Nazwa kredytu / pożyczki</t>
  </si>
  <si>
    <t>Rok otrzymania kredytu / pożyczki</t>
  </si>
  <si>
    <t>RAZEM</t>
  </si>
  <si>
    <t>Skumulowanana nadwyżka     /niedobór na zasobach budżetu</t>
  </si>
  <si>
    <t>Obligacje</t>
  </si>
  <si>
    <t>Pożyczka</t>
  </si>
  <si>
    <t>Wysokość otrzymanego  / kredytu / pożyczki / obligacji</t>
  </si>
  <si>
    <t>Pozostała kwota kredytu / pożyczki / obligacji</t>
  </si>
  <si>
    <t>Wysokość spłat kredytów, pożyczek, obligacji  w kolejnych latach</t>
  </si>
  <si>
    <t>kwota spłaconego  kredytu / pożyczki   na 31.12.2010 r.</t>
  </si>
  <si>
    <t xml:space="preserve">Niedobór / nadwyżka za 2010 r. </t>
  </si>
  <si>
    <t>Kredyty</t>
  </si>
  <si>
    <t>INFORMACJA O ZOBOWIĄZANIACH MIASTA MŁAWY W ZAKRESIE KREDYTÓW, POŻYCZEK, OBLIGACJI ZA I PÓŁROCZE  2011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</si>
</sst>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b/>
      <sz val="7"/>
      <name val="Arial CE"/>
      <family val="2"/>
    </font>
    <font>
      <b/>
      <sz val="7"/>
      <color indexed="10"/>
      <name val="Arial CE"/>
      <family val="2"/>
    </font>
    <font>
      <sz val="7"/>
      <color indexed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" fontId="4" fillId="0" borderId="14" xfId="0" applyNumberFormat="1" applyFont="1" applyBorder="1" applyAlignment="1">
      <alignment/>
    </xf>
    <xf numFmtId="0" fontId="7" fillId="0" borderId="15" xfId="0" applyFont="1" applyBorder="1" applyAlignment="1">
      <alignment/>
    </xf>
    <xf numFmtId="4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8" fillId="0" borderId="18" xfId="0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right" vertical="center"/>
    </xf>
    <xf numFmtId="3" fontId="7" fillId="0" borderId="19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/>
    </xf>
    <xf numFmtId="4" fontId="4" fillId="0" borderId="22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7" fillId="0" borderId="18" xfId="0" applyFont="1" applyBorder="1" applyAlignment="1">
      <alignment/>
    </xf>
    <xf numFmtId="4" fontId="7" fillId="0" borderId="19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0" fontId="7" fillId="0" borderId="26" xfId="0" applyFont="1" applyBorder="1" applyAlignment="1">
      <alignment/>
    </xf>
    <xf numFmtId="4" fontId="4" fillId="0" borderId="27" xfId="0" applyNumberFormat="1" applyFont="1" applyBorder="1" applyAlignment="1">
      <alignment/>
    </xf>
    <xf numFmtId="4" fontId="9" fillId="0" borderId="27" xfId="0" applyNumberFormat="1" applyFont="1" applyBorder="1" applyAlignment="1">
      <alignment/>
    </xf>
    <xf numFmtId="3" fontId="9" fillId="0" borderId="26" xfId="0" applyNumberFormat="1" applyFont="1" applyBorder="1" applyAlignment="1">
      <alignment/>
    </xf>
    <xf numFmtId="3" fontId="9" fillId="0" borderId="28" xfId="0" applyNumberFormat="1" applyFont="1" applyBorder="1" applyAlignment="1">
      <alignment/>
    </xf>
    <xf numFmtId="0" fontId="7" fillId="0" borderId="29" xfId="0" applyFont="1" applyBorder="1" applyAlignment="1">
      <alignment/>
    </xf>
    <xf numFmtId="4" fontId="9" fillId="0" borderId="14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29" xfId="0" applyNumberFormat="1" applyFont="1" applyBorder="1" applyAlignment="1">
      <alignment/>
    </xf>
    <xf numFmtId="3" fontId="9" fillId="0" borderId="30" xfId="0" applyNumberFormat="1" applyFont="1" applyBorder="1" applyAlignment="1">
      <alignment/>
    </xf>
    <xf numFmtId="0" fontId="7" fillId="0" borderId="31" xfId="0" applyFont="1" applyBorder="1" applyAlignment="1">
      <alignment/>
    </xf>
    <xf numFmtId="4" fontId="7" fillId="0" borderId="16" xfId="0" applyNumberFormat="1" applyFont="1" applyBorder="1" applyAlignment="1">
      <alignment/>
    </xf>
    <xf numFmtId="4" fontId="8" fillId="0" borderId="16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4" fontId="9" fillId="0" borderId="16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3" fontId="8" fillId="0" borderId="33" xfId="0" applyNumberFormat="1" applyFont="1" applyBorder="1" applyAlignment="1">
      <alignment/>
    </xf>
    <xf numFmtId="0" fontId="7" fillId="0" borderId="34" xfId="0" applyFont="1" applyBorder="1" applyAlignment="1">
      <alignment/>
    </xf>
    <xf numFmtId="4" fontId="4" fillId="0" borderId="35" xfId="0" applyNumberFormat="1" applyFont="1" applyBorder="1" applyAlignment="1">
      <alignment/>
    </xf>
    <xf numFmtId="4" fontId="9" fillId="0" borderId="35" xfId="0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8" fillId="0" borderId="36" xfId="0" applyNumberFormat="1" applyFont="1" applyBorder="1" applyAlignment="1">
      <alignment/>
    </xf>
    <xf numFmtId="3" fontId="8" fillId="0" borderId="37" xfId="0" applyNumberFormat="1" applyFont="1" applyBorder="1" applyAlignment="1">
      <alignment/>
    </xf>
    <xf numFmtId="0" fontId="7" fillId="0" borderId="38" xfId="0" applyFont="1" applyBorder="1" applyAlignment="1">
      <alignment/>
    </xf>
    <xf numFmtId="4" fontId="7" fillId="0" borderId="18" xfId="0" applyNumberFormat="1" applyFont="1" applyBorder="1" applyAlignment="1">
      <alignment/>
    </xf>
    <xf numFmtId="4" fontId="8" fillId="0" borderId="39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4" fontId="4" fillId="0" borderId="40" xfId="0" applyNumberFormat="1" applyFont="1" applyBorder="1" applyAlignment="1">
      <alignment/>
    </xf>
    <xf numFmtId="4" fontId="4" fillId="0" borderId="41" xfId="0" applyNumberFormat="1" applyFont="1" applyBorder="1" applyAlignment="1">
      <alignment/>
    </xf>
    <xf numFmtId="4" fontId="9" fillId="0" borderId="41" xfId="0" applyNumberFormat="1" applyFont="1" applyBorder="1" applyAlignment="1">
      <alignment/>
    </xf>
    <xf numFmtId="3" fontId="9" fillId="0" borderId="41" xfId="0" applyNumberFormat="1" applyFont="1" applyBorder="1" applyAlignment="1">
      <alignment/>
    </xf>
    <xf numFmtId="3" fontId="8" fillId="0" borderId="42" xfId="0" applyNumberFormat="1" applyFont="1" applyBorder="1" applyAlignment="1">
      <alignment/>
    </xf>
    <xf numFmtId="3" fontId="8" fillId="0" borderId="43" xfId="0" applyNumberFormat="1" applyFont="1" applyBorder="1" applyAlignment="1">
      <alignment/>
    </xf>
    <xf numFmtId="0" fontId="7" fillId="0" borderId="38" xfId="0" applyFont="1" applyBorder="1" applyAlignment="1">
      <alignment/>
    </xf>
    <xf numFmtId="0" fontId="0" fillId="0" borderId="0" xfId="0" applyFont="1" applyAlignment="1">
      <alignment/>
    </xf>
    <xf numFmtId="4" fontId="4" fillId="0" borderId="16" xfId="0" applyNumberFormat="1" applyFont="1" applyBorder="1" applyAlignment="1">
      <alignment/>
    </xf>
    <xf numFmtId="4" fontId="9" fillId="0" borderId="16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0" fontId="5" fillId="0" borderId="44" xfId="0" applyFont="1" applyBorder="1" applyAlignment="1">
      <alignment horizontal="left"/>
    </xf>
    <xf numFmtId="0" fontId="7" fillId="0" borderId="19" xfId="0" applyFont="1" applyBorder="1" applyAlignment="1">
      <alignment/>
    </xf>
    <xf numFmtId="4" fontId="7" fillId="0" borderId="19" xfId="0" applyNumberFormat="1" applyFont="1" applyBorder="1" applyAlignment="1">
      <alignment horizontal="right" vertical="center"/>
    </xf>
    <xf numFmtId="4" fontId="7" fillId="0" borderId="19" xfId="0" applyNumberFormat="1" applyFont="1" applyBorder="1" applyAlignment="1">
      <alignment horizontal="right"/>
    </xf>
    <xf numFmtId="4" fontId="7" fillId="0" borderId="45" xfId="0" applyNumberFormat="1" applyFont="1" applyBorder="1" applyAlignment="1">
      <alignment horizontal="right" vertical="center"/>
    </xf>
    <xf numFmtId="0" fontId="5" fillId="0" borderId="27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textRotation="255" wrapText="1"/>
    </xf>
    <xf numFmtId="0" fontId="7" fillId="0" borderId="48" xfId="0" applyFont="1" applyBorder="1" applyAlignment="1">
      <alignment horizontal="center" vertical="center" textRotation="255" wrapText="1"/>
    </xf>
    <xf numFmtId="0" fontId="7" fillId="0" borderId="49" xfId="0" applyFont="1" applyBorder="1" applyAlignment="1">
      <alignment horizontal="center" textRotation="255" wrapText="1"/>
    </xf>
    <xf numFmtId="0" fontId="7" fillId="0" borderId="48" xfId="0" applyFont="1" applyBorder="1" applyAlignment="1">
      <alignment horizontal="center" textRotation="255" wrapText="1"/>
    </xf>
    <xf numFmtId="0" fontId="7" fillId="0" borderId="49" xfId="0" applyFont="1" applyBorder="1" applyAlignment="1">
      <alignment horizontal="center" vertical="center" textRotation="255"/>
    </xf>
    <xf numFmtId="0" fontId="7" fillId="0" borderId="47" xfId="0" applyFont="1" applyBorder="1" applyAlignment="1">
      <alignment horizontal="center" vertical="center" textRotation="255"/>
    </xf>
    <xf numFmtId="0" fontId="7" fillId="0" borderId="48" xfId="0" applyFont="1" applyBorder="1" applyAlignment="1">
      <alignment horizontal="center" vertical="center" textRotation="255"/>
    </xf>
    <xf numFmtId="0" fontId="5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52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D1">
      <selection activeCell="P2" sqref="P2"/>
    </sheetView>
  </sheetViews>
  <sheetFormatPr defaultColWidth="9.00390625" defaultRowHeight="12.75"/>
  <cols>
    <col min="1" max="1" width="3.00390625" style="0" customWidth="1"/>
    <col min="2" max="2" width="4.375" style="0" customWidth="1"/>
    <col min="3" max="3" width="10.875" style="0" customWidth="1"/>
    <col min="4" max="4" width="8.75390625" style="0" customWidth="1"/>
    <col min="5" max="5" width="9.75390625" style="0" customWidth="1"/>
    <col min="7" max="7" width="8.375" style="0" customWidth="1"/>
    <col min="8" max="8" width="8.75390625" style="0" customWidth="1"/>
    <col min="9" max="9" width="9.25390625" style="0" customWidth="1"/>
    <col min="10" max="10" width="9.00390625" style="0" customWidth="1"/>
    <col min="11" max="11" width="9.625" style="0" customWidth="1"/>
    <col min="12" max="13" width="9.25390625" style="0" customWidth="1"/>
    <col min="14" max="14" width="9.875" style="0" customWidth="1"/>
    <col min="15" max="15" width="8.625" style="0" customWidth="1"/>
    <col min="16" max="16" width="9.375" style="0" customWidth="1"/>
    <col min="17" max="17" width="10.625" style="0" customWidth="1"/>
  </cols>
  <sheetData>
    <row r="1" spans="1:17" s="2" customFormat="1" ht="12.75">
      <c r="A1" s="89" t="s">
        <v>12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="2" customFormat="1" ht="16.5" customHeight="1" thickBot="1">
      <c r="J2" s="4"/>
    </row>
    <row r="3" spans="1:17" s="2" customFormat="1" ht="66.75" customHeight="1">
      <c r="A3" s="87" t="s">
        <v>0</v>
      </c>
      <c r="B3" s="78" t="s">
        <v>1</v>
      </c>
      <c r="C3" s="78" t="s">
        <v>6</v>
      </c>
      <c r="D3" s="78" t="s">
        <v>9</v>
      </c>
      <c r="E3" s="78" t="s">
        <v>7</v>
      </c>
      <c r="F3" s="90" t="s">
        <v>8</v>
      </c>
      <c r="G3" s="91"/>
      <c r="H3" s="91"/>
      <c r="I3" s="91"/>
      <c r="J3" s="91"/>
      <c r="K3" s="91"/>
      <c r="L3" s="91"/>
      <c r="M3" s="91"/>
      <c r="N3" s="91"/>
      <c r="O3" s="91"/>
      <c r="P3" s="78" t="s">
        <v>3</v>
      </c>
      <c r="Q3" s="92" t="s">
        <v>10</v>
      </c>
    </row>
    <row r="4" spans="1:17" s="2" customFormat="1" ht="35.25" customHeight="1" thickBot="1">
      <c r="A4" s="88"/>
      <c r="B4" s="79"/>
      <c r="C4" s="94"/>
      <c r="D4" s="79"/>
      <c r="E4" s="79"/>
      <c r="F4" s="5">
        <v>2011</v>
      </c>
      <c r="G4" s="5">
        <v>2012</v>
      </c>
      <c r="H4" s="5">
        <v>2013</v>
      </c>
      <c r="I4" s="5">
        <v>2014</v>
      </c>
      <c r="J4" s="5">
        <v>2015</v>
      </c>
      <c r="K4" s="5">
        <v>2016</v>
      </c>
      <c r="L4" s="5">
        <v>2017</v>
      </c>
      <c r="M4" s="5">
        <v>2018</v>
      </c>
      <c r="N4" s="5">
        <v>2019</v>
      </c>
      <c r="O4" s="5">
        <v>2020</v>
      </c>
      <c r="P4" s="79"/>
      <c r="Q4" s="93"/>
    </row>
    <row r="5" spans="1:17" s="2" customFormat="1" ht="12.75" thickBot="1" thickTop="1">
      <c r="A5" s="6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8">
        <v>17</v>
      </c>
    </row>
    <row r="6" spans="1:17" s="2" customFormat="1" ht="27" customHeight="1" thickBot="1" thickTop="1">
      <c r="A6" s="80" t="s">
        <v>11</v>
      </c>
      <c r="B6" s="10">
        <v>2007</v>
      </c>
      <c r="C6" s="11">
        <v>396941.11</v>
      </c>
      <c r="D6" s="11">
        <v>331000</v>
      </c>
      <c r="E6" s="11">
        <v>65941.11</v>
      </c>
      <c r="F6" s="11">
        <v>65941.11</v>
      </c>
      <c r="G6" s="11"/>
      <c r="H6" s="11"/>
      <c r="I6" s="11"/>
      <c r="J6" s="11"/>
      <c r="K6" s="12"/>
      <c r="L6" s="12"/>
      <c r="M6" s="12"/>
      <c r="N6" s="12"/>
      <c r="O6" s="12"/>
      <c r="P6" s="12"/>
      <c r="Q6" s="13"/>
    </row>
    <row r="7" spans="1:17" s="2" customFormat="1" ht="42.75" customHeight="1" thickBot="1">
      <c r="A7" s="81"/>
      <c r="B7" s="14"/>
      <c r="C7" s="15">
        <f>SUM(C6:C6)</f>
        <v>396941.11</v>
      </c>
      <c r="D7" s="15">
        <f>SUM(D6:D6)</f>
        <v>331000</v>
      </c>
      <c r="E7" s="15">
        <f>SUM(E6:E6)</f>
        <v>65941.11</v>
      </c>
      <c r="F7" s="15">
        <f>SUM(F6:F6)</f>
        <v>65941.11</v>
      </c>
      <c r="G7" s="15"/>
      <c r="H7" s="16"/>
      <c r="I7" s="15"/>
      <c r="J7" s="15"/>
      <c r="K7" s="17"/>
      <c r="L7" s="17"/>
      <c r="M7" s="17"/>
      <c r="N7" s="17"/>
      <c r="O7" s="17"/>
      <c r="P7" s="17"/>
      <c r="Q7" s="18"/>
    </row>
    <row r="8" spans="1:17" s="2" customFormat="1" ht="44.25" customHeight="1" thickBot="1">
      <c r="A8" s="82" t="s">
        <v>5</v>
      </c>
      <c r="B8" s="19">
        <v>2008</v>
      </c>
      <c r="C8" s="20">
        <v>1108466</v>
      </c>
      <c r="D8" s="20">
        <v>554234</v>
      </c>
      <c r="E8" s="20">
        <v>554232</v>
      </c>
      <c r="F8" s="20">
        <v>369488</v>
      </c>
      <c r="G8" s="20">
        <v>184744</v>
      </c>
      <c r="H8" s="20"/>
      <c r="I8" s="20"/>
      <c r="J8" s="20"/>
      <c r="K8" s="21"/>
      <c r="L8" s="22"/>
      <c r="M8" s="22"/>
      <c r="N8" s="22"/>
      <c r="O8" s="22"/>
      <c r="P8" s="21"/>
      <c r="Q8" s="23"/>
    </row>
    <row r="9" spans="1:17" s="3" customFormat="1" ht="51.75" customHeight="1" thickBot="1">
      <c r="A9" s="83"/>
      <c r="B9" s="24"/>
      <c r="C9" s="25">
        <f>SUM(C8:C8)</f>
        <v>1108466</v>
      </c>
      <c r="D9" s="25">
        <f>SUM(D8:D8)</f>
        <v>554234</v>
      </c>
      <c r="E9" s="25">
        <f>SUM(E8:E8)</f>
        <v>554232</v>
      </c>
      <c r="F9" s="25">
        <f>SUM(F8:F8)</f>
        <v>369488</v>
      </c>
      <c r="G9" s="25">
        <f>SUM(G8:G8)</f>
        <v>184744</v>
      </c>
      <c r="H9" s="25"/>
      <c r="I9" s="25"/>
      <c r="J9" s="25"/>
      <c r="K9" s="26"/>
      <c r="L9" s="26"/>
      <c r="M9" s="26"/>
      <c r="N9" s="26"/>
      <c r="O9" s="26"/>
      <c r="P9" s="27"/>
      <c r="Q9" s="28"/>
    </row>
    <row r="10" spans="1:17" s="3" customFormat="1" ht="11.25" customHeight="1">
      <c r="A10" s="84" t="s">
        <v>4</v>
      </c>
      <c r="B10" s="29">
        <v>2005</v>
      </c>
      <c r="C10" s="30">
        <v>13000000</v>
      </c>
      <c r="D10" s="30">
        <v>3500000</v>
      </c>
      <c r="E10" s="30">
        <v>9500000</v>
      </c>
      <c r="F10" s="30"/>
      <c r="G10" s="30"/>
      <c r="H10" s="31"/>
      <c r="I10" s="31"/>
      <c r="J10" s="30">
        <v>4000000</v>
      </c>
      <c r="K10" s="30"/>
      <c r="L10" s="31"/>
      <c r="M10" s="31"/>
      <c r="N10" s="31"/>
      <c r="O10" s="30">
        <v>5500000</v>
      </c>
      <c r="P10" s="32"/>
      <c r="Q10" s="33"/>
    </row>
    <row r="11" spans="1:17" s="3" customFormat="1" ht="12.75" customHeight="1">
      <c r="A11" s="85"/>
      <c r="B11" s="34">
        <v>2006</v>
      </c>
      <c r="C11" s="9">
        <v>1700000</v>
      </c>
      <c r="D11" s="9"/>
      <c r="E11" s="9">
        <f>SUM(F11:Q11)</f>
        <v>1700000</v>
      </c>
      <c r="F11" s="35"/>
      <c r="G11" s="35"/>
      <c r="H11" s="35"/>
      <c r="I11" s="35"/>
      <c r="J11" s="35"/>
      <c r="K11" s="9">
        <v>1700000</v>
      </c>
      <c r="L11" s="9"/>
      <c r="M11" s="35"/>
      <c r="N11" s="35"/>
      <c r="O11" s="36"/>
      <c r="P11" s="37"/>
      <c r="Q11" s="38"/>
    </row>
    <row r="12" spans="1:17" s="3" customFormat="1" ht="12.75" customHeight="1">
      <c r="A12" s="85"/>
      <c r="B12" s="39">
        <v>2007</v>
      </c>
      <c r="C12" s="11">
        <v>6200000</v>
      </c>
      <c r="D12" s="40"/>
      <c r="E12" s="11">
        <f>SUM(F12:Q12)</f>
        <v>6200000</v>
      </c>
      <c r="F12" s="41"/>
      <c r="G12" s="70">
        <v>3000000</v>
      </c>
      <c r="H12" s="70"/>
      <c r="I12" s="70"/>
      <c r="J12" s="71"/>
      <c r="K12" s="72"/>
      <c r="L12" s="70">
        <v>3200000</v>
      </c>
      <c r="M12" s="11"/>
      <c r="N12" s="43"/>
      <c r="O12" s="42"/>
      <c r="P12" s="44"/>
      <c r="Q12" s="45"/>
    </row>
    <row r="13" spans="1:17" s="3" customFormat="1" ht="54.75" customHeight="1">
      <c r="A13" s="85"/>
      <c r="B13" s="46">
        <v>2008</v>
      </c>
      <c r="C13" s="47">
        <v>8600000</v>
      </c>
      <c r="D13" s="47"/>
      <c r="E13" s="47">
        <f>SUM(F13:Q13)</f>
        <v>8600000</v>
      </c>
      <c r="F13" s="47">
        <v>2800000</v>
      </c>
      <c r="G13" s="47"/>
      <c r="H13" s="47">
        <v>2800000</v>
      </c>
      <c r="I13" s="47">
        <v>3000000</v>
      </c>
      <c r="J13" s="47"/>
      <c r="K13" s="47"/>
      <c r="L13" s="49"/>
      <c r="M13" s="48"/>
      <c r="N13" s="48"/>
      <c r="O13" s="49"/>
      <c r="P13" s="50"/>
      <c r="Q13" s="51"/>
    </row>
    <row r="14" spans="1:17" s="3" customFormat="1" ht="15.75" customHeight="1" thickBot="1">
      <c r="A14" s="85"/>
      <c r="B14" s="52">
        <v>2009</v>
      </c>
      <c r="C14" s="53">
        <v>1800000</v>
      </c>
      <c r="D14" s="53"/>
      <c r="E14" s="53">
        <v>1800000</v>
      </c>
      <c r="F14" s="54"/>
      <c r="G14" s="54"/>
      <c r="H14" s="54"/>
      <c r="I14" s="54"/>
      <c r="J14" s="54"/>
      <c r="K14" s="55"/>
      <c r="L14" s="55"/>
      <c r="M14" s="53">
        <v>1800000</v>
      </c>
      <c r="N14" s="53"/>
      <c r="O14" s="55"/>
      <c r="P14" s="56"/>
      <c r="Q14" s="57"/>
    </row>
    <row r="15" spans="1:17" s="3" customFormat="1" ht="15.75" customHeight="1" thickBot="1">
      <c r="A15" s="85"/>
      <c r="B15" s="68">
        <v>2010</v>
      </c>
      <c r="C15" s="62">
        <v>8300000</v>
      </c>
      <c r="D15" s="63"/>
      <c r="E15" s="63">
        <v>8300000</v>
      </c>
      <c r="F15" s="64"/>
      <c r="G15" s="64"/>
      <c r="H15" s="64"/>
      <c r="I15" s="64"/>
      <c r="J15" s="64"/>
      <c r="K15" s="63">
        <v>2300000</v>
      </c>
      <c r="L15" s="65"/>
      <c r="M15" s="63">
        <v>2000000</v>
      </c>
      <c r="N15" s="63">
        <v>4000000</v>
      </c>
      <c r="O15" s="63"/>
      <c r="P15" s="66"/>
      <c r="Q15" s="67"/>
    </row>
    <row r="16" spans="1:17" s="3" customFormat="1" ht="12" customHeight="1" thickBot="1">
      <c r="A16" s="86"/>
      <c r="B16" s="58"/>
      <c r="C16" s="59">
        <f>SUM(C10:C15)</f>
        <v>39600000</v>
      </c>
      <c r="D16" s="25">
        <v>3500000</v>
      </c>
      <c r="E16" s="25">
        <f>E10+E11+E12+E13+E14+E15</f>
        <v>36100000</v>
      </c>
      <c r="F16" s="25">
        <f>SUM(F10:F14)</f>
        <v>2800000</v>
      </c>
      <c r="G16" s="25">
        <f>SUM(G10:G13)</f>
        <v>3000000</v>
      </c>
      <c r="H16" s="25">
        <f>SUM(H10:H13)</f>
        <v>2800000</v>
      </c>
      <c r="I16" s="25">
        <f>SUM(I10:I13)</f>
        <v>3000000</v>
      </c>
      <c r="J16" s="25">
        <f>SUM(J10:J13)</f>
        <v>4000000</v>
      </c>
      <c r="K16" s="25">
        <f>K11+K15</f>
        <v>4000000</v>
      </c>
      <c r="L16" s="25">
        <v>3200000</v>
      </c>
      <c r="M16" s="25">
        <f>M14+M15</f>
        <v>3800000</v>
      </c>
      <c r="N16" s="25">
        <v>4000000</v>
      </c>
      <c r="O16" s="25">
        <v>5500000</v>
      </c>
      <c r="P16" s="60"/>
      <c r="Q16" s="61"/>
    </row>
    <row r="17" spans="1:17" s="2" customFormat="1" ht="12" thickBot="1">
      <c r="A17" s="73" t="s">
        <v>2</v>
      </c>
      <c r="B17" s="74"/>
      <c r="C17" s="75">
        <f>C7+C9+C16</f>
        <v>41105407.11</v>
      </c>
      <c r="D17" s="75">
        <f>D7+D9+D16</f>
        <v>4385234</v>
      </c>
      <c r="E17" s="75">
        <f>E7+E9+E16</f>
        <v>36720173.11</v>
      </c>
      <c r="F17" s="75">
        <f aca="true" t="shared" si="0" ref="F17:O17">F7+F9+F16</f>
        <v>3235429.11</v>
      </c>
      <c r="G17" s="75">
        <f t="shared" si="0"/>
        <v>3184744</v>
      </c>
      <c r="H17" s="75">
        <f t="shared" si="0"/>
        <v>2800000</v>
      </c>
      <c r="I17" s="75">
        <f t="shared" si="0"/>
        <v>3000000</v>
      </c>
      <c r="J17" s="75">
        <f t="shared" si="0"/>
        <v>4000000</v>
      </c>
      <c r="K17" s="75">
        <f t="shared" si="0"/>
        <v>4000000</v>
      </c>
      <c r="L17" s="75">
        <f t="shared" si="0"/>
        <v>3200000</v>
      </c>
      <c r="M17" s="75">
        <f>M16</f>
        <v>3800000</v>
      </c>
      <c r="N17" s="75">
        <f t="shared" si="0"/>
        <v>4000000</v>
      </c>
      <c r="O17" s="75">
        <f t="shared" si="0"/>
        <v>5500000</v>
      </c>
      <c r="P17" s="76">
        <v>31234619.9</v>
      </c>
      <c r="Q17" s="77">
        <v>1791579.9</v>
      </c>
    </row>
    <row r="18" spans="2:17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ht="12.75">
      <c r="A19" s="1"/>
    </row>
    <row r="20" spans="1:7" ht="12.75">
      <c r="A20" s="1"/>
      <c r="B20" s="1"/>
      <c r="C20" s="1"/>
      <c r="D20" s="1"/>
      <c r="G20" s="69"/>
    </row>
    <row r="21" ht="12.75">
      <c r="E21" s="1"/>
    </row>
  </sheetData>
  <sheetProtection/>
  <mergeCells count="12">
    <mergeCell ref="A1:Q1"/>
    <mergeCell ref="F3:O3"/>
    <mergeCell ref="P3:P4"/>
    <mergeCell ref="Q3:Q4"/>
    <mergeCell ref="C3:C4"/>
    <mergeCell ref="B3:B4"/>
    <mergeCell ref="D3:D4"/>
    <mergeCell ref="E3:E4"/>
    <mergeCell ref="A6:A7"/>
    <mergeCell ref="A8:A9"/>
    <mergeCell ref="A10:A16"/>
    <mergeCell ref="A3:A4"/>
  </mergeCells>
  <printOptions/>
  <pageMargins left="0" right="0" top="0.7874015748031497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sekretariat</cp:lastModifiedBy>
  <cp:lastPrinted>2011-08-25T09:19:49Z</cp:lastPrinted>
  <dcterms:created xsi:type="dcterms:W3CDTF">2003-03-17T09:42:43Z</dcterms:created>
  <dcterms:modified xsi:type="dcterms:W3CDTF">2011-09-05T06:07:24Z</dcterms:modified>
  <cp:category/>
  <cp:version/>
  <cp:contentType/>
  <cp:contentStatus/>
</cp:coreProperties>
</file>