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dochody" sheetId="1" r:id="rId1"/>
    <sheet name="dotacje" sheetId="2" r:id="rId2"/>
  </sheets>
  <definedNames>
    <definedName name="_xlnm.Print_Area" localSheetId="0">'dochody'!$A$1:$G$112</definedName>
    <definedName name="_xlnm.Print_Area" localSheetId="1">'dotacje'!$A$1:$G$48</definedName>
  </definedNames>
  <calcPr fullCalcOnLoad="1"/>
</workbook>
</file>

<file path=xl/sharedStrings.xml><?xml version="1.0" encoding="utf-8"?>
<sst xmlns="http://schemas.openxmlformats.org/spreadsheetml/2006/main" count="254" uniqueCount="150">
  <si>
    <t>§</t>
  </si>
  <si>
    <t>Treść</t>
  </si>
  <si>
    <t>Plan</t>
  </si>
  <si>
    <t>Wykonanie</t>
  </si>
  <si>
    <t>%</t>
  </si>
  <si>
    <t>ROLNICTWO I ŁOWIECTWO</t>
  </si>
  <si>
    <t>TRANSPORT I ŁĄCZNOŚĆ</t>
  </si>
  <si>
    <t>GOSPODARKA MIESZKANIOWA</t>
  </si>
  <si>
    <t>ADMINISTRACJA PUBLICZNA</t>
  </si>
  <si>
    <t>DOCHODY OD OSÓB PRAWNYCH I FIZYCZNYCH</t>
  </si>
  <si>
    <t>RÓŻNE ROZLICZENIA</t>
  </si>
  <si>
    <t>GOSPODARKA KOMUNALNA I OCHRONA ŚRODOWISKA</t>
  </si>
  <si>
    <t>KULTURA FIZYCZNA I SPORT</t>
  </si>
  <si>
    <t>DOCHODY</t>
  </si>
  <si>
    <t>Dział</t>
  </si>
  <si>
    <t>Rozdział</t>
  </si>
  <si>
    <t>Pozostała działalność</t>
  </si>
  <si>
    <t>Wpływy z usług</t>
  </si>
  <si>
    <t>Drogi publiczne gminne</t>
  </si>
  <si>
    <t>Gospodarka gruntami i nieruchomościami</t>
  </si>
  <si>
    <t>Dochody z najmu i dzierżawy składników majątkowych</t>
  </si>
  <si>
    <t>Wpłaty z tytułu odpłatnego nabycia prawa własności nieruchomości</t>
  </si>
  <si>
    <t>010</t>
  </si>
  <si>
    <t xml:space="preserve">Urzędy gmin </t>
  </si>
  <si>
    <t>Wpływy z opłat za zezwolenia na sprzedaż alkoholu</t>
  </si>
  <si>
    <t>Grzywny, mandaty i inne kary pieniężne od ludności</t>
  </si>
  <si>
    <t>Wpływy z różnych dochodów</t>
  </si>
  <si>
    <t>Wpływy z podatku dochodowego od osób fizycznych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</si>
  <si>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</si>
  <si>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</si>
  <si>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</si>
  <si>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</si>
  <si>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</si>
  <si>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</si>
  <si>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</si>
  <si>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</si>
  <si>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</si>
  <si>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innych opłat stanowiących dochód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</si>
  <si>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</si>
  <si>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</si>
  <si>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</si>
  <si>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</si>
  <si>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</si>
  <si>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</si>
  <si>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Różne rozliczenia finansowe</t>
  </si>
  <si>
    <t>Pozostałe odsetki</t>
  </si>
  <si>
    <t>Przedszkola</t>
  </si>
  <si>
    <t>Gospodarka ściekowa i ochrona wód</t>
  </si>
  <si>
    <t>Otrzymane spadki, zapisy i darowizny w postaci pieniężnej</t>
  </si>
  <si>
    <t xml:space="preserve"> Pozostała działalność</t>
  </si>
  <si>
    <t>Instytucje kultury fizycznej</t>
  </si>
  <si>
    <t>Drogi publiczne powiatowe</t>
  </si>
  <si>
    <t xml:space="preserve">Urzędy wojewódzkie </t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</si>
  <si>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</si>
  <si>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</si>
  <si>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</si>
  <si>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</si>
  <si>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</si>
  <si>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PUBLICZBE I OCHRONA PRZECIWPOŻAROWA</t>
  </si>
  <si>
    <t>Obrona cywilna</t>
  </si>
  <si>
    <t>OŚWIATA I WYCHOWANIE</t>
  </si>
  <si>
    <t>OPIEKA SPOŁECZNA</t>
  </si>
  <si>
    <t>Usługi opiekuńcze i specjalistyczne usługi opiekuńcze</t>
  </si>
  <si>
    <t>Ośrodki pomocy społecznej</t>
  </si>
  <si>
    <t>DOTACJE</t>
  </si>
  <si>
    <t>Razem Dochody</t>
  </si>
  <si>
    <t>Razem Dotacje</t>
  </si>
  <si>
    <t>Ogółem Dochody + Dotacje</t>
  </si>
  <si>
    <t>01095</t>
  </si>
  <si>
    <t>Wpływy z innych lokalnych opłat pobieranych przez jednostki samorządu terytorialnego na podstawie odrębnych ustaw</t>
  </si>
  <si>
    <t>Dotacje celowe otrzymane z powiatu na zadania bieżące realizowane na podstawie porozumień (umów) między jednostkami samorządu terytorialnego</t>
  </si>
  <si>
    <t>Szkoły podstawowe</t>
  </si>
  <si>
    <t>Gimnazja</t>
  </si>
  <si>
    <t>Miejski Zakład Obsługi Szkół</t>
  </si>
  <si>
    <t>Otrzymane spadki,zapisy i darowizny w postaci pieniężnej</t>
  </si>
  <si>
    <t>Urzędy wojewódzkie</t>
  </si>
  <si>
    <t>Część równoważąca subwencji ogólnej dla gmin</t>
  </si>
  <si>
    <t>Część wyrównawcza subwencji ogólnej dla gmin</t>
  </si>
  <si>
    <t>Środki na dofinansowanie własnych inwestycji gmin ( związków gmin ) powiatów, samorządów województw pozyskane z innych źródeł.</t>
  </si>
  <si>
    <t>Zasiłki i pomoc w naturze oraz składki na ubezpieczenia społeczne</t>
  </si>
  <si>
    <t>Składki na ubezpieczenie zdrowotne opłacane za osoby pobierające niektóre świadczenia z pomocy społecznej</t>
  </si>
  <si>
    <t>Świadczenia rodzinne oraz składki na ubezpieczenia emerytalne i rentowe z ubezpieczenia społecznego</t>
  </si>
  <si>
    <t>Wpływy z opłat za zarząd,użytkowanie i użytkowanie wieczyste nieruchomości</t>
  </si>
  <si>
    <t>DZIAŁALNOŚĆ USŁUGOWA</t>
  </si>
  <si>
    <t>Opracowania geodezyjne i kartograficzne</t>
  </si>
  <si>
    <t>Wpływy z opłaty administracyjnej za czynności urzędowe</t>
  </si>
  <si>
    <t>Dochody jednostek samorządu terytorialnego związane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</si>
  <si>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</si>
  <si>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</si>
  <si>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0310</t>
  </si>
  <si>
    <t>0320</t>
  </si>
  <si>
    <t>0330</t>
  </si>
  <si>
    <t>0340</t>
  </si>
  <si>
    <t>0360</t>
  </si>
  <si>
    <t>0370</t>
  </si>
  <si>
    <t>0430</t>
  </si>
  <si>
    <t>0500</t>
  </si>
  <si>
    <t>0970</t>
  </si>
  <si>
    <t>0960</t>
  </si>
  <si>
    <t>0470</t>
  </si>
  <si>
    <t>0750</t>
  </si>
  <si>
    <t>0770</t>
  </si>
  <si>
    <t>0450</t>
  </si>
  <si>
    <t>2360</t>
  </si>
  <si>
    <t>0410</t>
  </si>
  <si>
    <t>0570</t>
  </si>
  <si>
    <t>0350</t>
  </si>
  <si>
    <t>0480</t>
  </si>
  <si>
    <t>0010</t>
  </si>
  <si>
    <t>0020</t>
  </si>
  <si>
    <t>Pobór podatków, opłat i niepodatkowych należności budżetowych</t>
  </si>
  <si>
    <t>0910</t>
  </si>
  <si>
    <t>6290</t>
  </si>
  <si>
    <t>0830</t>
  </si>
  <si>
    <t>0920</t>
  </si>
  <si>
    <t>2920</t>
  </si>
  <si>
    <t>0490</t>
  </si>
  <si>
    <t xml:space="preserve"> </t>
  </si>
  <si>
    <t>2320</t>
  </si>
  <si>
    <t>2010</t>
  </si>
  <si>
    <t>2030</t>
  </si>
  <si>
    <t>EDUKACYJNA OPIEKA WYCHOWAWCZA</t>
  </si>
  <si>
    <t>Pomoc materialna dla uczniów</t>
  </si>
  <si>
    <t>Dotacje celowe otrzymane z budżetu państawa na realizację własnych zadań bieżących gmin</t>
  </si>
  <si>
    <t>POMOC SPOŁECZNA</t>
  </si>
  <si>
    <t>6620</t>
  </si>
  <si>
    <t>Dotacje celowe otrzymane z powiatu na inwestycje i zakupy inwestycyjne realizowane na podstawie porozumień (umów) między jednostkami samorządu terytorialnego.</t>
  </si>
  <si>
    <t>2440</t>
  </si>
  <si>
    <t>Dotacje otrzymane z funduszy celowych na realizację zadań bieżących jednostek sektora finansów publicznych</t>
  </si>
  <si>
    <t>Oddziały przedszkolne w szkołach podstawowych</t>
  </si>
  <si>
    <t>Dotacje celowe otrzymane z budżetu państwa na realizację inwestycji i zakupów inwestycyjnych własnych gmin (zw. gmin).</t>
  </si>
  <si>
    <t>Dotacje celowe otrzymane z budżetu państwa na realizację własnych zadań bieżących gmin( związków gmin )</t>
  </si>
  <si>
    <t>Wybory do rad gmin,rad powiatów i sejmików województw, wybory wójtów,burmistrzów i prezydentów miast oraz referenda gminne,powiatowe i wojewódzkie</t>
  </si>
  <si>
    <t>Ochotnicze straże pożarne</t>
  </si>
  <si>
    <t>2710</t>
  </si>
  <si>
    <t>Wpływy z tytułu pomocy finansowej udzielanej między jednostkami samorządu terytorialnego na dofinansowanie własnych zadan bieżących</t>
  </si>
  <si>
    <t>Usuwanie skutków klęsk żywiołowych</t>
  </si>
  <si>
    <t>2370</t>
  </si>
  <si>
    <t>Wpływy do budżetu nadwyżki środków obrotowych zakładu budżetowego</t>
  </si>
  <si>
    <t>Wpływy z opłat za zarząd , użytkowanie i użytkowanie wieczyste nieruchomości</t>
  </si>
  <si>
    <t>Wpływy z innych opłat lokalnych pobieranych przez jednostki samorządu terytorialnego na podstawie odrębnych ustaw</t>
  </si>
  <si>
    <t>0690</t>
  </si>
  <si>
    <t>Wpływy z różnych opłat</t>
  </si>
  <si>
    <t>2708</t>
  </si>
  <si>
    <t>2709</t>
  </si>
  <si>
    <t>Środki na dofinansowanie własnych zadań bieżących gmin ( związków gmin), powiatów (związków powiatów), samorządów województw, pozyskane z innych źródeł</t>
  </si>
  <si>
    <t>0580</t>
  </si>
  <si>
    <t>Grzywny i inne kary pieniężne od osób prawnych i innych jednostek organizacyjnych</t>
  </si>
  <si>
    <t>Wpływy do budżetu nadwyżki dochodów własnych lub środków obrotowych</t>
  </si>
  <si>
    <t>Podatek od działalności gospodarczej osób fizycznych, opłacany w formie karty podatkowej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</si>
</sst>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10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4"/>
      <name val="Arial CE"/>
      <family val="2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wrapText="1"/>
    </xf>
    <xf numFmtId="0" fontId="0" fillId="0" borderId="5" xfId="0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 horizontal="center" vertical="top"/>
      <protection locked="0"/>
    </xf>
    <xf numFmtId="49" fontId="0" fillId="0" borderId="5" xfId="0" applyNumberFormat="1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0" fillId="0" borderId="0" xfId="19" applyAlignment="1">
      <alignment/>
    </xf>
    <xf numFmtId="43" fontId="0" fillId="0" borderId="0" xfId="15" applyAlignment="1">
      <alignment/>
    </xf>
    <xf numFmtId="9" fontId="0" fillId="0" borderId="0" xfId="19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19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vertical="top" wrapText="1"/>
    </xf>
    <xf numFmtId="0" fontId="5" fillId="0" borderId="5" xfId="0" applyFont="1" applyBorder="1" applyAlignment="1">
      <alignment/>
    </xf>
    <xf numFmtId="0" fontId="1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49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" fontId="1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1" fillId="0" borderId="8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wrapText="1"/>
    </xf>
    <xf numFmtId="10" fontId="1" fillId="0" borderId="8" xfId="19" applyNumberFormat="1" applyFont="1" applyBorder="1" applyAlignment="1">
      <alignment horizontal="center"/>
    </xf>
    <xf numFmtId="10" fontId="4" fillId="0" borderId="4" xfId="19" applyNumberFormat="1" applyFont="1" applyBorder="1" applyAlignment="1">
      <alignment horizontal="center"/>
    </xf>
    <xf numFmtId="10" fontId="0" fillId="0" borderId="4" xfId="19" applyNumberFormat="1" applyFont="1" applyBorder="1" applyAlignment="1">
      <alignment horizontal="center"/>
    </xf>
    <xf numFmtId="10" fontId="0" fillId="0" borderId="5" xfId="19" applyNumberFormat="1" applyFont="1" applyBorder="1" applyAlignment="1">
      <alignment horizontal="center"/>
    </xf>
    <xf numFmtId="10" fontId="0" fillId="0" borderId="4" xfId="19" applyNumberFormat="1" applyFont="1" applyBorder="1" applyAlignment="1">
      <alignment horizontal="center"/>
    </xf>
    <xf numFmtId="10" fontId="1" fillId="0" borderId="4" xfId="19" applyNumberFormat="1" applyFont="1" applyBorder="1" applyAlignment="1">
      <alignment horizontal="center"/>
    </xf>
    <xf numFmtId="10" fontId="4" fillId="0" borderId="4" xfId="19" applyNumberFormat="1" applyFont="1" applyBorder="1" applyAlignment="1">
      <alignment horizontal="center"/>
    </xf>
    <xf numFmtId="10" fontId="4" fillId="0" borderId="5" xfId="19" applyNumberFormat="1" applyFont="1" applyBorder="1" applyAlignment="1">
      <alignment horizontal="center"/>
    </xf>
    <xf numFmtId="10" fontId="1" fillId="0" borderId="5" xfId="19" applyNumberFormat="1" applyFont="1" applyBorder="1" applyAlignment="1">
      <alignment horizontal="center"/>
    </xf>
    <xf numFmtId="10" fontId="1" fillId="0" borderId="7" xfId="19" applyNumberFormat="1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/>
    </xf>
    <xf numFmtId="4" fontId="1" fillId="0" borderId="6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/>
    </xf>
    <xf numFmtId="49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/>
    </xf>
    <xf numFmtId="0" fontId="0" fillId="0" borderId="4" xfId="0" applyBorder="1" applyAlignment="1">
      <alignment vertical="top" wrapText="1"/>
    </xf>
    <xf numFmtId="10" fontId="1" fillId="0" borderId="22" xfId="19" applyNumberFormat="1" applyFont="1" applyBorder="1" applyAlignment="1">
      <alignment horizontal="right"/>
    </xf>
    <xf numFmtId="10" fontId="4" fillId="0" borderId="23" xfId="19" applyNumberFormat="1" applyFont="1" applyBorder="1" applyAlignment="1">
      <alignment horizontal="right"/>
    </xf>
    <xf numFmtId="10" fontId="0" fillId="0" borderId="24" xfId="19" applyNumberFormat="1" applyFont="1" applyBorder="1" applyAlignment="1">
      <alignment horizontal="right"/>
    </xf>
    <xf numFmtId="10" fontId="1" fillId="0" borderId="23" xfId="19" applyNumberFormat="1" applyFont="1" applyBorder="1" applyAlignment="1">
      <alignment horizontal="right"/>
    </xf>
    <xf numFmtId="10" fontId="0" fillId="0" borderId="23" xfId="19" applyNumberFormat="1" applyFont="1" applyBorder="1" applyAlignment="1">
      <alignment horizontal="right"/>
    </xf>
    <xf numFmtId="10" fontId="1" fillId="0" borderId="25" xfId="19" applyNumberFormat="1" applyFont="1" applyBorder="1" applyAlignment="1">
      <alignment horizontal="right"/>
    </xf>
    <xf numFmtId="10" fontId="0" fillId="0" borderId="23" xfId="19" applyNumberFormat="1" applyFont="1" applyBorder="1" applyAlignment="1">
      <alignment horizontal="right"/>
    </xf>
    <xf numFmtId="10" fontId="0" fillId="0" borderId="24" xfId="19" applyNumberFormat="1" applyFont="1" applyBorder="1" applyAlignment="1">
      <alignment horizontal="right"/>
    </xf>
    <xf numFmtId="10" fontId="0" fillId="0" borderId="4" xfId="19" applyNumberFormat="1" applyFont="1" applyBorder="1" applyAlignment="1">
      <alignment horizontal="right"/>
    </xf>
    <xf numFmtId="10" fontId="0" fillId="0" borderId="5" xfId="0" applyNumberFormat="1" applyBorder="1" applyAlignment="1">
      <alignment horizontal="center"/>
    </xf>
    <xf numFmtId="10" fontId="4" fillId="0" borderId="4" xfId="19" applyNumberFormat="1" applyFont="1" applyBorder="1" applyAlignment="1">
      <alignment horizontal="right"/>
    </xf>
    <xf numFmtId="10" fontId="0" fillId="0" borderId="4" xfId="19" applyNumberFormat="1" applyBorder="1" applyAlignment="1">
      <alignment horizontal="right"/>
    </xf>
    <xf numFmtId="10" fontId="4" fillId="0" borderId="4" xfId="19" applyNumberFormat="1" applyFont="1" applyBorder="1" applyAlignment="1">
      <alignment horizontal="right"/>
    </xf>
    <xf numFmtId="10" fontId="0" fillId="0" borderId="4" xfId="0" applyNumberFormat="1" applyBorder="1" applyAlignment="1">
      <alignment horizontal="center"/>
    </xf>
    <xf numFmtId="10" fontId="0" fillId="0" borderId="5" xfId="19" applyNumberFormat="1" applyFont="1" applyBorder="1" applyAlignment="1">
      <alignment horizontal="right"/>
    </xf>
    <xf numFmtId="10" fontId="4" fillId="0" borderId="23" xfId="19" applyNumberFormat="1" applyFont="1" applyBorder="1" applyAlignment="1">
      <alignment horizontal="right"/>
    </xf>
    <xf numFmtId="10" fontId="4" fillId="0" borderId="5" xfId="19" applyNumberFormat="1" applyFont="1" applyBorder="1" applyAlignment="1">
      <alignment horizontal="right"/>
    </xf>
    <xf numFmtId="10" fontId="0" fillId="0" borderId="23" xfId="0" applyNumberFormat="1" applyBorder="1" applyAlignment="1">
      <alignment horizontal="right"/>
    </xf>
    <xf numFmtId="10" fontId="0" fillId="0" borderId="26" xfId="19" applyNumberFormat="1" applyFont="1" applyBorder="1" applyAlignment="1">
      <alignment horizontal="right"/>
    </xf>
    <xf numFmtId="10" fontId="1" fillId="0" borderId="11" xfId="19" applyNumberFormat="1" applyFont="1" applyBorder="1" applyAlignment="1">
      <alignment horizontal="right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" fontId="4" fillId="0" borderId="12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0" fillId="0" borderId="4" xfId="0" applyFont="1" applyBorder="1" applyAlignment="1">
      <alignment vertical="top" wrapText="1"/>
    </xf>
    <xf numFmtId="49" fontId="0" fillId="0" borderId="8" xfId="0" applyNumberFormat="1" applyBorder="1" applyAlignment="1" applyProtection="1">
      <alignment horizontal="center" vertical="top"/>
      <protection locked="0"/>
    </xf>
    <xf numFmtId="49" fontId="0" fillId="0" borderId="8" xfId="0" applyNumberFormat="1" applyFont="1" applyBorder="1" applyAlignment="1" applyProtection="1">
      <alignment wrapText="1"/>
      <protection locked="0"/>
    </xf>
    <xf numFmtId="4" fontId="0" fillId="0" borderId="8" xfId="0" applyNumberFormat="1" applyFont="1" applyBorder="1" applyAlignment="1" applyProtection="1">
      <alignment/>
      <protection locked="0"/>
    </xf>
    <xf numFmtId="10" fontId="0" fillId="0" borderId="8" xfId="0" applyNumberFormat="1" applyBorder="1" applyAlignment="1">
      <alignment horizontal="center"/>
    </xf>
    <xf numFmtId="0" fontId="4" fillId="0" borderId="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97">
      <selection activeCell="J29" sqref="J29"/>
    </sheetView>
  </sheetViews>
  <sheetFormatPr defaultColWidth="9.00390625" defaultRowHeight="12.75"/>
  <cols>
    <col min="1" max="1" width="4.625" style="0" customWidth="1"/>
    <col min="2" max="2" width="6.25390625" style="0" customWidth="1"/>
    <col min="3" max="3" width="5.25390625" style="0" customWidth="1"/>
    <col min="4" max="4" width="35.25390625" style="0" customWidth="1"/>
    <col min="5" max="5" width="13.375" style="0" customWidth="1"/>
    <col min="6" max="6" width="12.875" style="0" customWidth="1"/>
    <col min="7" max="7" width="8.75390625" style="32" customWidth="1"/>
  </cols>
  <sheetData>
    <row r="1" spans="1:2" ht="18.75">
      <c r="A1" s="1" t="s">
        <v>13</v>
      </c>
      <c r="B1" s="44"/>
    </row>
    <row r="2" spans="1:2" ht="16.5" thickBot="1">
      <c r="A2" s="1"/>
      <c r="B2" s="1"/>
    </row>
    <row r="3" spans="1:7" ht="13.5" thickBot="1">
      <c r="A3" s="100" t="s">
        <v>14</v>
      </c>
      <c r="B3" s="101" t="s">
        <v>15</v>
      </c>
      <c r="C3" s="102" t="s">
        <v>0</v>
      </c>
      <c r="D3" s="103" t="s">
        <v>1</v>
      </c>
      <c r="E3" s="104" t="s">
        <v>2</v>
      </c>
      <c r="F3" s="105" t="s">
        <v>3</v>
      </c>
      <c r="G3" s="106" t="s">
        <v>4</v>
      </c>
    </row>
    <row r="4" spans="1:7" ht="15.75" customHeight="1" thickTop="1">
      <c r="A4" s="107" t="s">
        <v>22</v>
      </c>
      <c r="B4" s="22"/>
      <c r="C4" s="23"/>
      <c r="D4" s="8" t="s">
        <v>5</v>
      </c>
      <c r="E4" s="108">
        <v>0</v>
      </c>
      <c r="F4" s="108">
        <v>54.98</v>
      </c>
      <c r="G4" s="135"/>
    </row>
    <row r="5" spans="1:7" ht="12.75">
      <c r="A5" s="73"/>
      <c r="B5" s="31" t="s">
        <v>68</v>
      </c>
      <c r="C5" s="26"/>
      <c r="D5" s="10" t="s">
        <v>16</v>
      </c>
      <c r="E5" s="75">
        <v>0</v>
      </c>
      <c r="F5" s="75">
        <v>54.98</v>
      </c>
      <c r="G5" s="136"/>
    </row>
    <row r="6" spans="1:7" ht="13.5" thickBot="1">
      <c r="A6" s="98"/>
      <c r="B6" s="27"/>
      <c r="C6" s="28" t="s">
        <v>97</v>
      </c>
      <c r="D6" s="7" t="s">
        <v>26</v>
      </c>
      <c r="E6" s="77">
        <v>0</v>
      </c>
      <c r="F6" s="77">
        <v>54.98</v>
      </c>
      <c r="G6" s="137"/>
    </row>
    <row r="7" spans="1:7" ht="12.75">
      <c r="A7" s="99">
        <v>600</v>
      </c>
      <c r="B7" s="24"/>
      <c r="C7" s="26"/>
      <c r="D7" s="9" t="s">
        <v>6</v>
      </c>
      <c r="E7" s="74">
        <f>E8</f>
        <v>58416</v>
      </c>
      <c r="F7" s="74">
        <f>F8</f>
        <v>58416</v>
      </c>
      <c r="G7" s="138">
        <f aca="true" t="shared" si="0" ref="G7:G26">F7/E7</f>
        <v>1</v>
      </c>
    </row>
    <row r="8" spans="1:10" ht="12.75">
      <c r="A8" s="73"/>
      <c r="B8" s="25">
        <v>60016</v>
      </c>
      <c r="C8" s="26"/>
      <c r="D8" s="10" t="s">
        <v>18</v>
      </c>
      <c r="E8" s="75">
        <f>E9+E10</f>
        <v>58416</v>
      </c>
      <c r="F8" s="75">
        <f>F9+F10</f>
        <v>58416</v>
      </c>
      <c r="G8" s="136">
        <f t="shared" si="0"/>
        <v>1</v>
      </c>
      <c r="J8" s="45"/>
    </row>
    <row r="9" spans="1:10" ht="12.75">
      <c r="A9" s="73"/>
      <c r="B9" s="25"/>
      <c r="C9" s="26" t="s">
        <v>98</v>
      </c>
      <c r="D9" s="6" t="s">
        <v>17</v>
      </c>
      <c r="E9" s="85">
        <v>2100</v>
      </c>
      <c r="F9" s="85">
        <v>2100</v>
      </c>
      <c r="G9" s="139">
        <f t="shared" si="0"/>
        <v>1</v>
      </c>
      <c r="J9" s="45"/>
    </row>
    <row r="10" spans="1:8" ht="25.5" customHeight="1" thickBot="1">
      <c r="A10" s="98"/>
      <c r="B10" s="27"/>
      <c r="C10" s="28" t="s">
        <v>137</v>
      </c>
      <c r="D10" s="61" t="s">
        <v>138</v>
      </c>
      <c r="E10" s="77">
        <v>56316</v>
      </c>
      <c r="F10" s="77">
        <v>56316</v>
      </c>
      <c r="G10" s="137">
        <f t="shared" si="0"/>
        <v>1</v>
      </c>
      <c r="H10" s="17"/>
    </row>
    <row r="11" spans="1:8" ht="11.25" customHeight="1">
      <c r="A11" s="72">
        <v>700</v>
      </c>
      <c r="B11" s="34"/>
      <c r="C11" s="35"/>
      <c r="D11" s="36" t="s">
        <v>7</v>
      </c>
      <c r="E11" s="78">
        <f>E12</f>
        <v>963619</v>
      </c>
      <c r="F11" s="78">
        <f>F12</f>
        <v>1854711.09</v>
      </c>
      <c r="G11" s="140">
        <f t="shared" si="0"/>
        <v>1.9247348692792485</v>
      </c>
      <c r="H11" s="17"/>
    </row>
    <row r="12" spans="1:8" ht="22.5" customHeight="1">
      <c r="A12" s="73"/>
      <c r="B12" s="25">
        <v>70005</v>
      </c>
      <c r="C12" s="26"/>
      <c r="D12" s="11" t="s">
        <v>19</v>
      </c>
      <c r="E12" s="75">
        <f>E13+E14+E15</f>
        <v>963619</v>
      </c>
      <c r="F12" s="75">
        <f>F13+F14+F15</f>
        <v>1854711.09</v>
      </c>
      <c r="G12" s="136">
        <f t="shared" si="0"/>
        <v>1.9247348692792485</v>
      </c>
      <c r="H12" s="46"/>
    </row>
    <row r="13" spans="1:9" ht="25.5">
      <c r="A13" s="73"/>
      <c r="B13" s="25"/>
      <c r="C13" s="26" t="s">
        <v>99</v>
      </c>
      <c r="D13" s="14" t="s">
        <v>82</v>
      </c>
      <c r="E13" s="109">
        <v>160000</v>
      </c>
      <c r="F13" s="109">
        <v>256289.68</v>
      </c>
      <c r="G13" s="136">
        <f t="shared" si="0"/>
        <v>1.6018105</v>
      </c>
      <c r="H13" s="46"/>
      <c r="I13" s="54"/>
    </row>
    <row r="14" spans="1:7" ht="25.5">
      <c r="A14" s="73"/>
      <c r="B14" s="24"/>
      <c r="C14" s="26" t="s">
        <v>100</v>
      </c>
      <c r="D14" s="12" t="s">
        <v>20</v>
      </c>
      <c r="E14" s="76">
        <v>100000</v>
      </c>
      <c r="F14" s="76">
        <v>176562.88</v>
      </c>
      <c r="G14" s="141">
        <f t="shared" si="0"/>
        <v>1.7656288</v>
      </c>
    </row>
    <row r="15" spans="1:7" ht="26.25" thickBot="1">
      <c r="A15" s="98"/>
      <c r="B15" s="27"/>
      <c r="C15" s="28" t="s">
        <v>101</v>
      </c>
      <c r="D15" s="15" t="s">
        <v>21</v>
      </c>
      <c r="E15" s="77">
        <v>703619</v>
      </c>
      <c r="F15" s="77">
        <v>1421858.53</v>
      </c>
      <c r="G15" s="137">
        <f t="shared" si="0"/>
        <v>2.020779043772269</v>
      </c>
    </row>
    <row r="16" spans="1:7" ht="12.75">
      <c r="A16" s="72">
        <v>710</v>
      </c>
      <c r="B16" s="24"/>
      <c r="C16" s="26"/>
      <c r="D16" s="13" t="s">
        <v>83</v>
      </c>
      <c r="E16" s="74">
        <f>E17+E19</f>
        <v>71000</v>
      </c>
      <c r="F16" s="74">
        <f>F17+F19</f>
        <v>40518.85</v>
      </c>
      <c r="G16" s="141">
        <f t="shared" si="0"/>
        <v>0.5706880281690141</v>
      </c>
    </row>
    <row r="17" spans="1:7" ht="25.5">
      <c r="A17" s="73"/>
      <c r="B17" s="25">
        <v>71014</v>
      </c>
      <c r="C17" s="26"/>
      <c r="D17" s="11" t="s">
        <v>84</v>
      </c>
      <c r="E17" s="75">
        <v>1000</v>
      </c>
      <c r="F17" s="75">
        <v>1940</v>
      </c>
      <c r="G17" s="141">
        <f t="shared" si="0"/>
        <v>1.94</v>
      </c>
    </row>
    <row r="18" spans="1:7" ht="25.5">
      <c r="A18" s="73"/>
      <c r="B18" s="25"/>
      <c r="C18" s="26" t="s">
        <v>102</v>
      </c>
      <c r="D18" s="12" t="s">
        <v>85</v>
      </c>
      <c r="E18" s="76">
        <v>1000</v>
      </c>
      <c r="F18" s="76">
        <v>1940</v>
      </c>
      <c r="G18" s="141">
        <f t="shared" si="0"/>
        <v>1.94</v>
      </c>
    </row>
    <row r="19" spans="1:7" ht="12.75">
      <c r="A19" s="73"/>
      <c r="B19" s="25">
        <v>71095</v>
      </c>
      <c r="C19" s="26"/>
      <c r="D19" s="11" t="s">
        <v>16</v>
      </c>
      <c r="E19" s="75">
        <v>70000</v>
      </c>
      <c r="F19" s="75">
        <v>38578.85</v>
      </c>
      <c r="G19" s="141">
        <f t="shared" si="0"/>
        <v>0.5511264285714286</v>
      </c>
    </row>
    <row r="20" spans="1:7" ht="26.25" thickBot="1">
      <c r="A20" s="98"/>
      <c r="B20" s="30"/>
      <c r="C20" s="28" t="s">
        <v>99</v>
      </c>
      <c r="D20" s="116" t="s">
        <v>139</v>
      </c>
      <c r="E20" s="117">
        <v>70000</v>
      </c>
      <c r="F20" s="117">
        <v>38578.85</v>
      </c>
      <c r="G20" s="142">
        <f t="shared" si="0"/>
        <v>0.5511264285714286</v>
      </c>
    </row>
    <row r="21" spans="1:7" ht="12.75">
      <c r="A21" s="99">
        <v>750</v>
      </c>
      <c r="B21" s="24"/>
      <c r="C21" s="26"/>
      <c r="D21" s="13" t="s">
        <v>8</v>
      </c>
      <c r="E21" s="74">
        <f>E22+E24</f>
        <v>98445</v>
      </c>
      <c r="F21" s="74">
        <f>F22+F24</f>
        <v>95353.92</v>
      </c>
      <c r="G21" s="138">
        <f t="shared" si="0"/>
        <v>0.9686009446899284</v>
      </c>
    </row>
    <row r="22" spans="1:7" ht="12.75">
      <c r="A22" s="73"/>
      <c r="B22" s="25">
        <v>75011</v>
      </c>
      <c r="C22" s="26"/>
      <c r="D22" s="11" t="s">
        <v>75</v>
      </c>
      <c r="E22" s="75">
        <v>3500</v>
      </c>
      <c r="F22" s="75">
        <v>6447.81</v>
      </c>
      <c r="G22" s="136">
        <f t="shared" si="0"/>
        <v>1.8422314285714287</v>
      </c>
    </row>
    <row r="23" spans="1:7" ht="51">
      <c r="A23" s="73"/>
      <c r="B23" s="24"/>
      <c r="C23" s="26" t="s">
        <v>103</v>
      </c>
      <c r="D23" s="12" t="s">
        <v>86</v>
      </c>
      <c r="E23" s="76">
        <v>3500</v>
      </c>
      <c r="F23" s="76">
        <v>6447.81</v>
      </c>
      <c r="G23" s="143">
        <f t="shared" si="0"/>
        <v>1.8422314285714287</v>
      </c>
    </row>
    <row r="24" spans="1:7" ht="12.75">
      <c r="A24" s="73"/>
      <c r="B24" s="25">
        <v>75023</v>
      </c>
      <c r="C24" s="26"/>
      <c r="D24" s="10" t="s">
        <v>23</v>
      </c>
      <c r="E24" s="75">
        <f>E25+E26+E28+E27</f>
        <v>94945</v>
      </c>
      <c r="F24" s="75">
        <f>F25+F26+F27+F28</f>
        <v>88906.11</v>
      </c>
      <c r="G24" s="136">
        <f t="shared" si="0"/>
        <v>0.936395913423561</v>
      </c>
    </row>
    <row r="25" spans="1:7" ht="12.75">
      <c r="A25" s="73"/>
      <c r="B25" s="24"/>
      <c r="C25" s="26" t="s">
        <v>104</v>
      </c>
      <c r="D25" s="12" t="s">
        <v>38</v>
      </c>
      <c r="E25" s="76">
        <v>70000</v>
      </c>
      <c r="F25" s="76">
        <v>44302</v>
      </c>
      <c r="G25" s="141">
        <f t="shared" si="0"/>
        <v>0.6328857142857143</v>
      </c>
    </row>
    <row r="26" spans="1:7" ht="25.5">
      <c r="A26" s="73"/>
      <c r="B26" s="24"/>
      <c r="C26" s="26" t="s">
        <v>105</v>
      </c>
      <c r="D26" s="12" t="s">
        <v>25</v>
      </c>
      <c r="E26" s="76">
        <v>16500</v>
      </c>
      <c r="F26" s="76">
        <v>33846.1</v>
      </c>
      <c r="G26" s="141">
        <f t="shared" si="0"/>
        <v>2.051278787878788</v>
      </c>
    </row>
    <row r="27" spans="1:7" ht="12.75">
      <c r="A27" s="73"/>
      <c r="B27" s="24"/>
      <c r="C27" s="26" t="s">
        <v>97</v>
      </c>
      <c r="D27" s="6" t="s">
        <v>26</v>
      </c>
      <c r="E27" s="76">
        <v>0</v>
      </c>
      <c r="F27" s="76">
        <v>2313.01</v>
      </c>
      <c r="G27" s="141"/>
    </row>
    <row r="28" spans="1:7" ht="25.5" customHeight="1" thickBot="1">
      <c r="A28" s="98"/>
      <c r="B28" s="27"/>
      <c r="C28" s="155">
        <v>2400</v>
      </c>
      <c r="D28" s="15" t="s">
        <v>148</v>
      </c>
      <c r="E28" s="77">
        <v>8445</v>
      </c>
      <c r="F28" s="77">
        <v>8445</v>
      </c>
      <c r="G28" s="144">
        <f aca="true" t="shared" si="1" ref="G28:G56">F28/E28</f>
        <v>1</v>
      </c>
    </row>
    <row r="29" spans="1:7" ht="24" customHeight="1">
      <c r="A29" s="72">
        <v>756</v>
      </c>
      <c r="B29" s="34"/>
      <c r="C29" s="35"/>
      <c r="D29" s="38" t="s">
        <v>9</v>
      </c>
      <c r="E29" s="78">
        <f>E30+E32+E39+E48+E53+E56</f>
        <v>23281079.93</v>
      </c>
      <c r="F29" s="78">
        <f>F30+F32+F39+F48+F53+F56</f>
        <v>24459845.73</v>
      </c>
      <c r="G29" s="140">
        <f t="shared" si="1"/>
        <v>1.050631921008142</v>
      </c>
    </row>
    <row r="30" spans="1:7" ht="24" customHeight="1">
      <c r="A30" s="73"/>
      <c r="B30" s="25">
        <v>75601</v>
      </c>
      <c r="C30" s="26"/>
      <c r="D30" s="11" t="s">
        <v>27</v>
      </c>
      <c r="E30" s="75">
        <f>E31</f>
        <v>75000</v>
      </c>
      <c r="F30" s="75">
        <f>F31</f>
        <v>64820.32</v>
      </c>
      <c r="G30" s="136">
        <f t="shared" si="1"/>
        <v>0.8642709333333334</v>
      </c>
    </row>
    <row r="31" spans="1:12" ht="37.5" customHeight="1">
      <c r="A31" s="73"/>
      <c r="B31" s="24"/>
      <c r="C31" s="26" t="s">
        <v>106</v>
      </c>
      <c r="D31" s="12" t="s">
        <v>149</v>
      </c>
      <c r="E31" s="76">
        <v>75000</v>
      </c>
      <c r="F31" s="76">
        <v>64820.32</v>
      </c>
      <c r="G31" s="141">
        <f t="shared" si="1"/>
        <v>0.8642709333333334</v>
      </c>
      <c r="L31" t="s">
        <v>117</v>
      </c>
    </row>
    <row r="32" spans="1:7" ht="63.75">
      <c r="A32" s="73"/>
      <c r="B32" s="25">
        <v>75615</v>
      </c>
      <c r="C32" s="26"/>
      <c r="D32" s="11" t="s">
        <v>87</v>
      </c>
      <c r="E32" s="75">
        <f>E33+E34+E35+E36+E37+E38</f>
        <v>6469577.93</v>
      </c>
      <c r="F32" s="75">
        <f>F33+F34+F35+F36+F37+F38</f>
        <v>7236062.2299999995</v>
      </c>
      <c r="G32" s="136">
        <f t="shared" si="1"/>
        <v>1.1184751630312304</v>
      </c>
    </row>
    <row r="33" spans="1:7" ht="12.75">
      <c r="A33" s="73"/>
      <c r="B33" s="24"/>
      <c r="C33" s="26" t="s">
        <v>89</v>
      </c>
      <c r="D33" s="6" t="s">
        <v>29</v>
      </c>
      <c r="E33" s="76">
        <v>5453650</v>
      </c>
      <c r="F33" s="76">
        <v>5924476.34</v>
      </c>
      <c r="G33" s="141">
        <f t="shared" si="1"/>
        <v>1.0863323352250327</v>
      </c>
    </row>
    <row r="34" spans="1:7" ht="12.75">
      <c r="A34" s="73"/>
      <c r="B34" s="24"/>
      <c r="C34" s="26" t="s">
        <v>90</v>
      </c>
      <c r="D34" s="6" t="s">
        <v>30</v>
      </c>
      <c r="E34" s="76">
        <v>300</v>
      </c>
      <c r="F34" s="76">
        <v>257</v>
      </c>
      <c r="G34" s="141">
        <f t="shared" si="1"/>
        <v>0.8566666666666667</v>
      </c>
    </row>
    <row r="35" spans="1:7" ht="12.75">
      <c r="A35" s="73"/>
      <c r="B35" s="24"/>
      <c r="C35" s="26" t="s">
        <v>91</v>
      </c>
      <c r="D35" s="6" t="s">
        <v>31</v>
      </c>
      <c r="E35" s="76">
        <v>10796</v>
      </c>
      <c r="F35" s="76">
        <v>6743</v>
      </c>
      <c r="G35" s="141">
        <f t="shared" si="1"/>
        <v>0.6245831789551686</v>
      </c>
    </row>
    <row r="36" spans="1:7" ht="12.75">
      <c r="A36" s="73"/>
      <c r="B36" s="24"/>
      <c r="C36" s="26" t="s">
        <v>92</v>
      </c>
      <c r="D36" s="6" t="s">
        <v>32</v>
      </c>
      <c r="E36" s="76">
        <v>520000</v>
      </c>
      <c r="F36" s="76">
        <v>503809.09</v>
      </c>
      <c r="G36" s="141">
        <f t="shared" si="1"/>
        <v>0.9688636346153847</v>
      </c>
    </row>
    <row r="37" spans="1:7" ht="12.75">
      <c r="A37" s="73"/>
      <c r="B37" s="24"/>
      <c r="C37" s="26" t="s">
        <v>96</v>
      </c>
      <c r="D37" s="6" t="s">
        <v>33</v>
      </c>
      <c r="E37" s="76">
        <v>431634.93</v>
      </c>
      <c r="F37" s="76">
        <v>747579.8</v>
      </c>
      <c r="G37" s="141">
        <f t="shared" si="1"/>
        <v>1.73197243327828</v>
      </c>
    </row>
    <row r="38" spans="1:7" ht="38.25">
      <c r="A38" s="73"/>
      <c r="B38" s="24"/>
      <c r="C38" s="26" t="s">
        <v>127</v>
      </c>
      <c r="D38" s="70" t="s">
        <v>128</v>
      </c>
      <c r="E38" s="111">
        <v>53197</v>
      </c>
      <c r="F38" s="76">
        <v>53197</v>
      </c>
      <c r="G38" s="143">
        <f t="shared" si="1"/>
        <v>1</v>
      </c>
    </row>
    <row r="39" spans="1:9" ht="63.75">
      <c r="A39" s="73"/>
      <c r="B39" s="25">
        <v>75616</v>
      </c>
      <c r="C39" s="26"/>
      <c r="D39" s="68" t="s">
        <v>88</v>
      </c>
      <c r="E39" s="110">
        <f>E40+E41+E42+E43+E44+E45+E46+E47</f>
        <v>4696032</v>
      </c>
      <c r="F39" s="75">
        <f>F40+F41+F42+F43+F44+F45+F46+F47</f>
        <v>4377278.54</v>
      </c>
      <c r="G39" s="145">
        <f t="shared" si="1"/>
        <v>0.9321228092142473</v>
      </c>
      <c r="H39" s="17"/>
      <c r="I39" s="17"/>
    </row>
    <row r="40" spans="1:9" ht="12.75">
      <c r="A40" s="73"/>
      <c r="B40" s="24"/>
      <c r="C40" s="26" t="s">
        <v>89</v>
      </c>
      <c r="D40" s="69" t="s">
        <v>29</v>
      </c>
      <c r="E40" s="111">
        <v>2434773</v>
      </c>
      <c r="F40" s="76">
        <v>2652511.11</v>
      </c>
      <c r="G40" s="146">
        <f t="shared" si="1"/>
        <v>1.0894285052446366</v>
      </c>
      <c r="H40" s="17"/>
      <c r="I40" s="17"/>
    </row>
    <row r="41" spans="1:9" ht="12.75">
      <c r="A41" s="73"/>
      <c r="B41" s="24"/>
      <c r="C41" s="26" t="s">
        <v>90</v>
      </c>
      <c r="D41" s="69" t="s">
        <v>30</v>
      </c>
      <c r="E41" s="111">
        <v>79500</v>
      </c>
      <c r="F41" s="76">
        <v>76476.02</v>
      </c>
      <c r="G41" s="146">
        <f t="shared" si="1"/>
        <v>0.9619625157232705</v>
      </c>
      <c r="H41" s="17"/>
      <c r="I41" s="17"/>
    </row>
    <row r="42" spans="1:9" ht="12.75">
      <c r="A42" s="73"/>
      <c r="B42" s="24"/>
      <c r="C42" s="26" t="s">
        <v>91</v>
      </c>
      <c r="D42" s="69" t="s">
        <v>31</v>
      </c>
      <c r="E42" s="111">
        <v>5120</v>
      </c>
      <c r="F42" s="76">
        <v>4990.79</v>
      </c>
      <c r="G42" s="146">
        <f t="shared" si="1"/>
        <v>0.974763671875</v>
      </c>
      <c r="H42" s="17"/>
      <c r="I42" s="17"/>
    </row>
    <row r="43" spans="1:9" ht="12.75">
      <c r="A43" s="73"/>
      <c r="B43" s="24"/>
      <c r="C43" s="26" t="s">
        <v>92</v>
      </c>
      <c r="D43" s="69" t="s">
        <v>32</v>
      </c>
      <c r="E43" s="111">
        <v>380000</v>
      </c>
      <c r="F43" s="76">
        <v>433353.08</v>
      </c>
      <c r="G43" s="146">
        <f t="shared" si="1"/>
        <v>1.1404028421052632</v>
      </c>
      <c r="H43" s="17"/>
      <c r="I43" s="17"/>
    </row>
    <row r="44" spans="1:9" ht="12.75">
      <c r="A44" s="73"/>
      <c r="B44" s="24"/>
      <c r="C44" s="26" t="s">
        <v>93</v>
      </c>
      <c r="D44" s="69" t="s">
        <v>34</v>
      </c>
      <c r="E44" s="111">
        <v>146660</v>
      </c>
      <c r="F44" s="76">
        <v>234988.1</v>
      </c>
      <c r="G44" s="146">
        <f t="shared" si="1"/>
        <v>1.6022644211100505</v>
      </c>
      <c r="H44" s="17"/>
      <c r="I44" s="17"/>
    </row>
    <row r="45" spans="1:9" ht="12.75">
      <c r="A45" s="73"/>
      <c r="B45" s="24"/>
      <c r="C45" s="26" t="s">
        <v>94</v>
      </c>
      <c r="D45" s="69" t="s">
        <v>35</v>
      </c>
      <c r="E45" s="111">
        <v>39040</v>
      </c>
      <c r="F45" s="76">
        <v>37046.7</v>
      </c>
      <c r="G45" s="146">
        <f t="shared" si="1"/>
        <v>0.9489421106557376</v>
      </c>
      <c r="H45" s="17"/>
      <c r="I45" s="17"/>
    </row>
    <row r="46" spans="1:9" ht="12.75">
      <c r="A46" s="73"/>
      <c r="B46" s="24"/>
      <c r="C46" s="26" t="s">
        <v>95</v>
      </c>
      <c r="D46" s="69" t="s">
        <v>36</v>
      </c>
      <c r="E46" s="111">
        <v>95000</v>
      </c>
      <c r="F46" s="76">
        <v>85748.76</v>
      </c>
      <c r="G46" s="146">
        <f t="shared" si="1"/>
        <v>0.9026185263157894</v>
      </c>
      <c r="H46" s="17"/>
      <c r="I46" s="17"/>
    </row>
    <row r="47" spans="1:9" ht="12.75">
      <c r="A47" s="73"/>
      <c r="B47" s="24"/>
      <c r="C47" s="26" t="s">
        <v>96</v>
      </c>
      <c r="D47" s="69" t="s">
        <v>33</v>
      </c>
      <c r="E47" s="111">
        <v>1515939</v>
      </c>
      <c r="F47" s="76">
        <v>852163.98</v>
      </c>
      <c r="G47" s="146">
        <f t="shared" si="1"/>
        <v>0.5621360622030306</v>
      </c>
      <c r="H47" s="17"/>
      <c r="I47" s="17"/>
    </row>
    <row r="48" spans="1:7" ht="38.25">
      <c r="A48" s="24"/>
      <c r="B48" s="25">
        <v>75618</v>
      </c>
      <c r="C48" s="26"/>
      <c r="D48" s="68" t="s">
        <v>37</v>
      </c>
      <c r="E48" s="110">
        <f>E49+E50+E51+E52</f>
        <v>1021394</v>
      </c>
      <c r="F48" s="75">
        <f>F49+F50+F51+F52</f>
        <v>1099767.47</v>
      </c>
      <c r="G48" s="147">
        <f t="shared" si="1"/>
        <v>1.0767318684072944</v>
      </c>
    </row>
    <row r="49" spans="1:7" ht="12.75">
      <c r="A49" s="24"/>
      <c r="B49" s="24"/>
      <c r="C49" s="26" t="s">
        <v>104</v>
      </c>
      <c r="D49" s="69" t="s">
        <v>38</v>
      </c>
      <c r="E49" s="111">
        <v>699360</v>
      </c>
      <c r="F49" s="76">
        <v>744526.29</v>
      </c>
      <c r="G49" s="143">
        <f t="shared" si="1"/>
        <v>1.0645823181194236</v>
      </c>
    </row>
    <row r="50" spans="1:7" ht="25.5">
      <c r="A50" s="24"/>
      <c r="B50" s="24"/>
      <c r="C50" s="26" t="s">
        <v>107</v>
      </c>
      <c r="D50" s="70" t="s">
        <v>24</v>
      </c>
      <c r="E50" s="111">
        <v>290000</v>
      </c>
      <c r="F50" s="76">
        <v>323828.41</v>
      </c>
      <c r="G50" s="143">
        <f t="shared" si="1"/>
        <v>1.1166496896551723</v>
      </c>
    </row>
    <row r="51" spans="1:7" ht="48.75" customHeight="1">
      <c r="A51" s="24"/>
      <c r="B51" s="24"/>
      <c r="C51" s="26" t="s">
        <v>116</v>
      </c>
      <c r="D51" s="70" t="s">
        <v>140</v>
      </c>
      <c r="E51" s="111">
        <v>20000</v>
      </c>
      <c r="F51" s="76">
        <v>19378.52</v>
      </c>
      <c r="G51" s="143">
        <f t="shared" si="1"/>
        <v>0.9689260000000001</v>
      </c>
    </row>
    <row r="52" spans="1:7" ht="25.5">
      <c r="A52" s="24"/>
      <c r="B52" s="24"/>
      <c r="C52" s="156">
        <v>2400</v>
      </c>
      <c r="D52" s="12" t="s">
        <v>148</v>
      </c>
      <c r="E52" s="76">
        <v>12034</v>
      </c>
      <c r="F52" s="76">
        <v>12034.25</v>
      </c>
      <c r="G52" s="148">
        <f t="shared" si="1"/>
        <v>1.0000207744723284</v>
      </c>
    </row>
    <row r="53" spans="1:7" ht="38.25">
      <c r="A53" s="24"/>
      <c r="B53" s="25">
        <v>75621</v>
      </c>
      <c r="C53" s="26"/>
      <c r="D53" s="68" t="s">
        <v>39</v>
      </c>
      <c r="E53" s="157">
        <f>E54+E55</f>
        <v>10939076</v>
      </c>
      <c r="F53" s="158">
        <f>F54+F55</f>
        <v>11627096.98</v>
      </c>
      <c r="G53" s="147">
        <f t="shared" si="1"/>
        <v>1.0628957125812089</v>
      </c>
    </row>
    <row r="54" spans="1:7" ht="12.75">
      <c r="A54" s="24"/>
      <c r="B54" s="25"/>
      <c r="C54" s="26" t="s">
        <v>108</v>
      </c>
      <c r="D54" s="71" t="s">
        <v>40</v>
      </c>
      <c r="E54" s="112">
        <v>10112299</v>
      </c>
      <c r="F54" s="109">
        <v>10860194</v>
      </c>
      <c r="G54" s="143">
        <f t="shared" si="1"/>
        <v>1.0739589484053034</v>
      </c>
    </row>
    <row r="55" spans="1:7" ht="12.75">
      <c r="A55" s="24"/>
      <c r="B55" s="25"/>
      <c r="C55" s="26" t="s">
        <v>109</v>
      </c>
      <c r="D55" s="71" t="s">
        <v>41</v>
      </c>
      <c r="E55" s="112">
        <v>826777</v>
      </c>
      <c r="F55" s="109">
        <v>766902.98</v>
      </c>
      <c r="G55" s="143">
        <f t="shared" si="1"/>
        <v>0.9275814155449413</v>
      </c>
    </row>
    <row r="56" spans="1:7" ht="37.5" customHeight="1">
      <c r="A56" s="24"/>
      <c r="B56" s="25">
        <v>75647</v>
      </c>
      <c r="C56" s="26"/>
      <c r="D56" s="68" t="s">
        <v>110</v>
      </c>
      <c r="E56" s="110">
        <f>E57+E58</f>
        <v>80000</v>
      </c>
      <c r="F56" s="75">
        <f>F57+F58</f>
        <v>54820.189999999995</v>
      </c>
      <c r="G56" s="143">
        <f t="shared" si="1"/>
        <v>0.6852523749999999</v>
      </c>
    </row>
    <row r="57" spans="1:7" ht="12" customHeight="1">
      <c r="A57" s="24"/>
      <c r="B57" s="25"/>
      <c r="C57" s="26" t="s">
        <v>141</v>
      </c>
      <c r="D57" s="118" t="s">
        <v>142</v>
      </c>
      <c r="E57" s="121">
        <v>0</v>
      </c>
      <c r="F57" s="85">
        <v>193.6</v>
      </c>
      <c r="G57" s="143"/>
    </row>
    <row r="58" spans="1:7" ht="27.75" customHeight="1" thickBot="1">
      <c r="A58" s="27"/>
      <c r="B58" s="30"/>
      <c r="C58" s="28" t="s">
        <v>111</v>
      </c>
      <c r="D58" s="119" t="s">
        <v>28</v>
      </c>
      <c r="E58" s="120">
        <v>80000</v>
      </c>
      <c r="F58" s="113">
        <v>54626.59</v>
      </c>
      <c r="G58" s="149">
        <f aca="true" t="shared" si="2" ref="G58:G79">F58/E58</f>
        <v>0.6828323749999999</v>
      </c>
    </row>
    <row r="59" spans="1:8" ht="12.75">
      <c r="A59" s="29">
        <v>758</v>
      </c>
      <c r="B59" s="25"/>
      <c r="C59" s="26"/>
      <c r="D59" s="13" t="s">
        <v>10</v>
      </c>
      <c r="E59" s="74">
        <f>E60+E62+E64+E66</f>
        <v>13793572</v>
      </c>
      <c r="F59" s="74">
        <f>F60+F62+F64+F66</f>
        <v>13882001.93</v>
      </c>
      <c r="G59" s="140">
        <f t="shared" si="2"/>
        <v>1.0064109521449556</v>
      </c>
      <c r="H59" s="17"/>
    </row>
    <row r="60" spans="1:7" ht="38.25">
      <c r="A60" s="24"/>
      <c r="B60" s="25">
        <v>75801</v>
      </c>
      <c r="C60" s="26"/>
      <c r="D60" s="11" t="s">
        <v>42</v>
      </c>
      <c r="E60" s="75">
        <f>E61</f>
        <v>11473440</v>
      </c>
      <c r="F60" s="75">
        <f>F61</f>
        <v>11473440</v>
      </c>
      <c r="G60" s="136">
        <f t="shared" si="2"/>
        <v>1</v>
      </c>
    </row>
    <row r="61" spans="1:7" ht="12.75">
      <c r="A61" s="24"/>
      <c r="B61" s="25"/>
      <c r="C61" s="26" t="s">
        <v>115</v>
      </c>
      <c r="D61" s="14" t="s">
        <v>43</v>
      </c>
      <c r="E61" s="109">
        <v>11473440</v>
      </c>
      <c r="F61" s="109">
        <v>11473440</v>
      </c>
      <c r="G61" s="141">
        <f t="shared" si="2"/>
        <v>1</v>
      </c>
    </row>
    <row r="62" spans="1:7" ht="24" customHeight="1">
      <c r="A62" s="24"/>
      <c r="B62" s="25">
        <v>75807</v>
      </c>
      <c r="C62" s="26"/>
      <c r="D62" s="11" t="s">
        <v>77</v>
      </c>
      <c r="E62" s="75">
        <f>E63</f>
        <v>1617860</v>
      </c>
      <c r="F62" s="75">
        <f>F63</f>
        <v>1617860</v>
      </c>
      <c r="G62" s="136">
        <f t="shared" si="2"/>
        <v>1</v>
      </c>
    </row>
    <row r="63" spans="1:7" ht="12.75">
      <c r="A63" s="24"/>
      <c r="B63" s="25"/>
      <c r="C63" s="26" t="s">
        <v>115</v>
      </c>
      <c r="D63" s="14" t="s">
        <v>43</v>
      </c>
      <c r="E63" s="109">
        <v>1617860</v>
      </c>
      <c r="F63" s="109">
        <v>1617860</v>
      </c>
      <c r="G63" s="141">
        <f t="shared" si="2"/>
        <v>1</v>
      </c>
    </row>
    <row r="64" spans="1:7" ht="12.75">
      <c r="A64" s="24"/>
      <c r="B64" s="25">
        <v>75814</v>
      </c>
      <c r="C64" s="26"/>
      <c r="D64" s="11" t="s">
        <v>44</v>
      </c>
      <c r="E64" s="75">
        <f>E65</f>
        <v>50000</v>
      </c>
      <c r="F64" s="75">
        <f>F65</f>
        <v>138429.93</v>
      </c>
      <c r="G64" s="136">
        <f t="shared" si="2"/>
        <v>2.7685986</v>
      </c>
    </row>
    <row r="65" spans="1:7" ht="12.75">
      <c r="A65" s="24"/>
      <c r="B65" s="25"/>
      <c r="C65" s="26" t="s">
        <v>114</v>
      </c>
      <c r="D65" s="14" t="s">
        <v>45</v>
      </c>
      <c r="E65" s="109">
        <v>50000</v>
      </c>
      <c r="F65" s="109">
        <v>138429.93</v>
      </c>
      <c r="G65" s="141">
        <f t="shared" si="2"/>
        <v>2.7685986</v>
      </c>
    </row>
    <row r="66" spans="1:7" ht="25.5">
      <c r="A66" s="24"/>
      <c r="B66" s="25">
        <v>75831</v>
      </c>
      <c r="C66" s="26"/>
      <c r="D66" s="11" t="s">
        <v>76</v>
      </c>
      <c r="E66" s="75">
        <v>652272</v>
      </c>
      <c r="F66" s="75">
        <f>F67</f>
        <v>652272</v>
      </c>
      <c r="G66" s="136">
        <f t="shared" si="2"/>
        <v>1</v>
      </c>
    </row>
    <row r="67" spans="1:7" ht="13.5" thickBot="1">
      <c r="A67" s="24"/>
      <c r="B67" s="25"/>
      <c r="C67" s="26" t="s">
        <v>115</v>
      </c>
      <c r="D67" s="14" t="s">
        <v>43</v>
      </c>
      <c r="E67" s="109">
        <v>652272</v>
      </c>
      <c r="F67" s="109">
        <v>652272</v>
      </c>
      <c r="G67" s="137">
        <f t="shared" si="2"/>
        <v>1</v>
      </c>
    </row>
    <row r="68" spans="1:7" ht="12.75">
      <c r="A68" s="33">
        <v>801</v>
      </c>
      <c r="B68" s="37"/>
      <c r="C68" s="35"/>
      <c r="D68" s="38" t="s">
        <v>60</v>
      </c>
      <c r="E68" s="78">
        <f>E69+E71+E74+E78+E81+E84</f>
        <v>456328</v>
      </c>
      <c r="F68" s="78">
        <f>F69+F71+F74+F78+F81+F84</f>
        <v>426174.88</v>
      </c>
      <c r="G68" s="138">
        <f t="shared" si="2"/>
        <v>0.9339222664399291</v>
      </c>
    </row>
    <row r="69" spans="1:7" ht="12.75">
      <c r="A69" s="29"/>
      <c r="B69" s="25">
        <v>80101</v>
      </c>
      <c r="C69" s="26"/>
      <c r="D69" s="11" t="s">
        <v>71</v>
      </c>
      <c r="E69" s="75">
        <v>400</v>
      </c>
      <c r="F69" s="75">
        <v>115.05</v>
      </c>
      <c r="G69" s="136">
        <f t="shared" si="2"/>
        <v>0.287625</v>
      </c>
    </row>
    <row r="70" spans="1:7" ht="12.75">
      <c r="A70" s="29"/>
      <c r="B70" s="25"/>
      <c r="C70" s="26" t="s">
        <v>97</v>
      </c>
      <c r="D70" s="14" t="s">
        <v>26</v>
      </c>
      <c r="E70" s="109">
        <v>400</v>
      </c>
      <c r="F70" s="109">
        <v>115.05</v>
      </c>
      <c r="G70" s="141">
        <f t="shared" si="2"/>
        <v>0.287625</v>
      </c>
    </row>
    <row r="71" spans="1:7" ht="25.5" customHeight="1">
      <c r="A71" s="29"/>
      <c r="B71" s="25">
        <v>80103</v>
      </c>
      <c r="C71" s="26"/>
      <c r="D71" s="11" t="s">
        <v>129</v>
      </c>
      <c r="E71" s="75">
        <f>E72+E73</f>
        <v>131200</v>
      </c>
      <c r="F71" s="75">
        <f>F72+F73</f>
        <v>94388.4</v>
      </c>
      <c r="G71" s="136">
        <f t="shared" si="2"/>
        <v>0.7194237804878049</v>
      </c>
    </row>
    <row r="72" spans="1:7" ht="12.75">
      <c r="A72" s="29"/>
      <c r="B72" s="25"/>
      <c r="C72" s="26" t="s">
        <v>113</v>
      </c>
      <c r="D72" s="14" t="s">
        <v>17</v>
      </c>
      <c r="E72" s="109">
        <v>131000</v>
      </c>
      <c r="F72" s="109">
        <v>94388.4</v>
      </c>
      <c r="G72" s="141">
        <f t="shared" si="2"/>
        <v>0.7205221374045802</v>
      </c>
    </row>
    <row r="73" spans="1:7" ht="12.75">
      <c r="A73" s="29"/>
      <c r="B73" s="25"/>
      <c r="C73" s="26" t="s">
        <v>97</v>
      </c>
      <c r="D73" s="14" t="s">
        <v>26</v>
      </c>
      <c r="E73" s="109">
        <v>200</v>
      </c>
      <c r="F73" s="109">
        <v>0</v>
      </c>
      <c r="G73" s="141">
        <f t="shared" si="2"/>
        <v>0</v>
      </c>
    </row>
    <row r="74" spans="1:7" ht="12.75">
      <c r="A74" s="29"/>
      <c r="B74" s="25">
        <v>80104</v>
      </c>
      <c r="C74" s="26"/>
      <c r="D74" s="11" t="s">
        <v>46</v>
      </c>
      <c r="E74" s="75">
        <f>E75+E76+E77</f>
        <v>253431</v>
      </c>
      <c r="F74" s="75">
        <f>F75+F76+F77</f>
        <v>260674.24</v>
      </c>
      <c r="G74" s="136">
        <f t="shared" si="2"/>
        <v>1.0285807182231061</v>
      </c>
    </row>
    <row r="75" spans="1:7" ht="12.75">
      <c r="A75" s="29"/>
      <c r="B75" s="25"/>
      <c r="C75" s="26" t="s">
        <v>113</v>
      </c>
      <c r="D75" s="14" t="s">
        <v>17</v>
      </c>
      <c r="E75" s="109">
        <v>252962</v>
      </c>
      <c r="F75" s="109">
        <v>260565.9</v>
      </c>
      <c r="G75" s="141">
        <f t="shared" si="2"/>
        <v>1.030059455570402</v>
      </c>
    </row>
    <row r="76" spans="1:7" ht="12.75">
      <c r="A76" s="29"/>
      <c r="B76" s="25"/>
      <c r="C76" s="26" t="s">
        <v>114</v>
      </c>
      <c r="D76" s="14" t="s">
        <v>45</v>
      </c>
      <c r="E76" s="109">
        <v>269</v>
      </c>
      <c r="F76" s="109">
        <v>61.15</v>
      </c>
      <c r="G76" s="141">
        <f t="shared" si="2"/>
        <v>0.22732342007434944</v>
      </c>
    </row>
    <row r="77" spans="1:7" ht="12.75">
      <c r="A77" s="29"/>
      <c r="B77" s="25"/>
      <c r="C77" s="26" t="s">
        <v>97</v>
      </c>
      <c r="D77" s="14" t="s">
        <v>26</v>
      </c>
      <c r="E77" s="109">
        <v>200</v>
      </c>
      <c r="F77" s="109">
        <v>47.19</v>
      </c>
      <c r="G77" s="141">
        <f t="shared" si="2"/>
        <v>0.23595</v>
      </c>
    </row>
    <row r="78" spans="1:7" ht="14.25" customHeight="1">
      <c r="A78" s="29"/>
      <c r="B78" s="25">
        <v>80110</v>
      </c>
      <c r="C78" s="26"/>
      <c r="D78" s="11" t="s">
        <v>72</v>
      </c>
      <c r="E78" s="75">
        <f>E79</f>
        <v>200</v>
      </c>
      <c r="F78" s="75">
        <f>F79</f>
        <v>72.24</v>
      </c>
      <c r="G78" s="136">
        <f t="shared" si="2"/>
        <v>0.36119999999999997</v>
      </c>
    </row>
    <row r="79" spans="1:7" ht="15" customHeight="1">
      <c r="A79" s="29"/>
      <c r="B79" s="25"/>
      <c r="C79" s="26" t="s">
        <v>97</v>
      </c>
      <c r="D79" s="14" t="s">
        <v>26</v>
      </c>
      <c r="E79" s="109">
        <v>200</v>
      </c>
      <c r="F79" s="109">
        <v>72.24</v>
      </c>
      <c r="G79" s="141">
        <f t="shared" si="2"/>
        <v>0.36119999999999997</v>
      </c>
    </row>
    <row r="80" spans="1:7" ht="0.75" customHeight="1">
      <c r="A80" s="99"/>
      <c r="B80" s="122"/>
      <c r="C80" s="123"/>
      <c r="D80" s="124"/>
      <c r="E80" s="125"/>
      <c r="F80" s="125"/>
      <c r="G80" s="141"/>
    </row>
    <row r="81" spans="1:7" ht="12.75">
      <c r="A81" s="99"/>
      <c r="B81" s="25">
        <v>80114</v>
      </c>
      <c r="C81" s="26"/>
      <c r="D81" s="11" t="s">
        <v>73</v>
      </c>
      <c r="E81" s="75">
        <f>E82+E83</f>
        <v>400</v>
      </c>
      <c r="F81" s="75">
        <f>F82+F83</f>
        <v>227.95</v>
      </c>
      <c r="G81" s="136">
        <f aca="true" t="shared" si="3" ref="G81:G100">F81/E81</f>
        <v>0.569875</v>
      </c>
    </row>
    <row r="82" spans="1:7" ht="12.75">
      <c r="A82" s="99"/>
      <c r="B82" s="25"/>
      <c r="C82" s="26" t="s">
        <v>114</v>
      </c>
      <c r="D82" s="14" t="s">
        <v>45</v>
      </c>
      <c r="E82" s="109">
        <v>300</v>
      </c>
      <c r="F82" s="109">
        <v>227.95</v>
      </c>
      <c r="G82" s="141">
        <f t="shared" si="3"/>
        <v>0.7598333333333332</v>
      </c>
    </row>
    <row r="83" spans="1:7" ht="12.75">
      <c r="A83" s="99"/>
      <c r="B83" s="25"/>
      <c r="C83" s="26" t="s">
        <v>97</v>
      </c>
      <c r="D83" s="14" t="s">
        <v>26</v>
      </c>
      <c r="E83" s="109">
        <v>100</v>
      </c>
      <c r="F83" s="109">
        <v>0</v>
      </c>
      <c r="G83" s="141">
        <f t="shared" si="3"/>
        <v>0</v>
      </c>
    </row>
    <row r="84" spans="1:7" ht="12.75">
      <c r="A84" s="99"/>
      <c r="B84" s="25">
        <v>80195</v>
      </c>
      <c r="C84" s="26"/>
      <c r="D84" s="56" t="s">
        <v>16</v>
      </c>
      <c r="E84" s="126">
        <f>E85+E86</f>
        <v>70697</v>
      </c>
      <c r="F84" s="79">
        <f>F85+F86</f>
        <v>70697</v>
      </c>
      <c r="G84" s="150">
        <f t="shared" si="3"/>
        <v>1</v>
      </c>
    </row>
    <row r="85" spans="1:7" ht="63.75">
      <c r="A85" s="99"/>
      <c r="B85" s="25"/>
      <c r="C85" s="26" t="s">
        <v>143</v>
      </c>
      <c r="D85" s="14" t="s">
        <v>145</v>
      </c>
      <c r="E85" s="109">
        <v>53022.75</v>
      </c>
      <c r="F85" s="109">
        <v>53022.75</v>
      </c>
      <c r="G85" s="141">
        <f t="shared" si="3"/>
        <v>1</v>
      </c>
    </row>
    <row r="86" spans="1:7" ht="65.25" customHeight="1" thickBot="1">
      <c r="A86" s="127"/>
      <c r="B86" s="30"/>
      <c r="C86" s="28" t="s">
        <v>144</v>
      </c>
      <c r="D86" s="16" t="s">
        <v>145</v>
      </c>
      <c r="E86" s="113">
        <v>17674.25</v>
      </c>
      <c r="F86" s="113">
        <v>17674.25</v>
      </c>
      <c r="G86" s="137">
        <f t="shared" si="3"/>
        <v>1</v>
      </c>
    </row>
    <row r="87" spans="1:7" ht="12.75">
      <c r="A87" s="99">
        <v>852</v>
      </c>
      <c r="B87" s="24"/>
      <c r="C87" s="26"/>
      <c r="D87" s="9" t="s">
        <v>61</v>
      </c>
      <c r="E87" s="74">
        <f>E88+E90+E92</f>
        <v>65961</v>
      </c>
      <c r="F87" s="74">
        <f>F88+F90+F92</f>
        <v>73189.15</v>
      </c>
      <c r="G87" s="138">
        <f t="shared" si="3"/>
        <v>1.1095821773472203</v>
      </c>
    </row>
    <row r="88" spans="1:7" ht="37.5" customHeight="1">
      <c r="A88" s="99"/>
      <c r="B88" s="55">
        <v>85212</v>
      </c>
      <c r="C88" s="128"/>
      <c r="D88" s="164" t="s">
        <v>81</v>
      </c>
      <c r="E88" s="79">
        <v>23461</v>
      </c>
      <c r="F88" s="79">
        <v>6531.83</v>
      </c>
      <c r="G88" s="150">
        <f t="shared" si="3"/>
        <v>0.27841225864200164</v>
      </c>
    </row>
    <row r="89" spans="1:7" ht="12.75">
      <c r="A89" s="99"/>
      <c r="B89" s="55"/>
      <c r="C89" s="26" t="s">
        <v>97</v>
      </c>
      <c r="D89" s="129" t="s">
        <v>26</v>
      </c>
      <c r="E89" s="85">
        <v>23461</v>
      </c>
      <c r="F89" s="85">
        <v>6531.83</v>
      </c>
      <c r="G89" s="139">
        <f t="shared" si="3"/>
        <v>0.27841225864200164</v>
      </c>
    </row>
    <row r="90" spans="1:7" ht="12.75">
      <c r="A90" s="99"/>
      <c r="B90" s="55">
        <v>85219</v>
      </c>
      <c r="C90" s="128"/>
      <c r="D90" s="56" t="s">
        <v>63</v>
      </c>
      <c r="E90" s="79">
        <v>3500</v>
      </c>
      <c r="F90" s="79">
        <v>24346.52</v>
      </c>
      <c r="G90" s="150">
        <f t="shared" si="3"/>
        <v>6.956148571428572</v>
      </c>
    </row>
    <row r="91" spans="1:7" ht="12.75">
      <c r="A91" s="99"/>
      <c r="B91" s="24"/>
      <c r="C91" s="130" t="s">
        <v>114</v>
      </c>
      <c r="D91" s="6" t="s">
        <v>45</v>
      </c>
      <c r="E91" s="76">
        <v>3500</v>
      </c>
      <c r="F91" s="76">
        <v>24346.52</v>
      </c>
      <c r="G91" s="148">
        <f t="shared" si="3"/>
        <v>6.956148571428572</v>
      </c>
    </row>
    <row r="92" spans="1:7" ht="25.5">
      <c r="A92" s="73"/>
      <c r="B92" s="25">
        <v>85228</v>
      </c>
      <c r="C92" s="26"/>
      <c r="D92" s="11" t="s">
        <v>62</v>
      </c>
      <c r="E92" s="75">
        <v>39000</v>
      </c>
      <c r="F92" s="75">
        <v>42310.8</v>
      </c>
      <c r="G92" s="136">
        <f t="shared" si="3"/>
        <v>1.0848923076923078</v>
      </c>
    </row>
    <row r="93" spans="1:7" ht="13.5" thickBot="1">
      <c r="A93" s="73"/>
      <c r="B93" s="25"/>
      <c r="C93" s="26" t="s">
        <v>113</v>
      </c>
      <c r="D93" s="14" t="s">
        <v>17</v>
      </c>
      <c r="E93" s="109">
        <v>39000</v>
      </c>
      <c r="F93" s="109">
        <v>42310.8</v>
      </c>
      <c r="G93" s="151">
        <f t="shared" si="3"/>
        <v>1.0848923076923078</v>
      </c>
    </row>
    <row r="94" spans="1:7" ht="25.5">
      <c r="A94" s="72">
        <v>900</v>
      </c>
      <c r="B94" s="34"/>
      <c r="C94" s="35"/>
      <c r="D94" s="38" t="s">
        <v>11</v>
      </c>
      <c r="E94" s="78">
        <f>E95+E99</f>
        <v>6188767.89</v>
      </c>
      <c r="F94" s="78">
        <f>F95+F99</f>
        <v>5388989.32</v>
      </c>
      <c r="G94" s="138">
        <f t="shared" si="3"/>
        <v>0.8707693382244459</v>
      </c>
    </row>
    <row r="95" spans="1:7" ht="12.75">
      <c r="A95" s="73"/>
      <c r="B95" s="25">
        <v>90001</v>
      </c>
      <c r="C95" s="26"/>
      <c r="D95" s="10" t="s">
        <v>47</v>
      </c>
      <c r="E95" s="75">
        <f>E96+E97+E98</f>
        <v>1108551</v>
      </c>
      <c r="F95" s="75">
        <f>F96+F97+F98</f>
        <v>697915.68</v>
      </c>
      <c r="G95" s="136">
        <f t="shared" si="3"/>
        <v>0.6295747151010644</v>
      </c>
    </row>
    <row r="96" spans="1:7" ht="25.5">
      <c r="A96" s="73"/>
      <c r="B96" s="25"/>
      <c r="C96" s="26" t="s">
        <v>98</v>
      </c>
      <c r="D96" s="12" t="s">
        <v>48</v>
      </c>
      <c r="E96" s="76">
        <v>78000</v>
      </c>
      <c r="F96" s="76">
        <v>22304.83</v>
      </c>
      <c r="G96" s="141">
        <f t="shared" si="3"/>
        <v>0.285959358974359</v>
      </c>
    </row>
    <row r="97" spans="1:7" ht="51">
      <c r="A97" s="73"/>
      <c r="B97" s="25"/>
      <c r="C97" s="24">
        <v>6298</v>
      </c>
      <c r="D97" s="12" t="s">
        <v>78</v>
      </c>
      <c r="E97" s="76">
        <v>901809</v>
      </c>
      <c r="F97" s="76">
        <v>596165.06</v>
      </c>
      <c r="G97" s="152">
        <f t="shared" si="3"/>
        <v>0.6610768577381686</v>
      </c>
    </row>
    <row r="98" spans="1:7" ht="51">
      <c r="A98" s="73"/>
      <c r="B98" s="24"/>
      <c r="C98" s="24">
        <v>6339</v>
      </c>
      <c r="D98" s="12" t="s">
        <v>130</v>
      </c>
      <c r="E98" s="76">
        <v>128742</v>
      </c>
      <c r="F98" s="76">
        <v>79445.79</v>
      </c>
      <c r="G98" s="152">
        <f t="shared" si="3"/>
        <v>0.6170930232558139</v>
      </c>
    </row>
    <row r="99" spans="1:7" ht="12.75">
      <c r="A99" s="73"/>
      <c r="B99" s="25">
        <v>90095</v>
      </c>
      <c r="C99" s="26"/>
      <c r="D99" s="11" t="s">
        <v>49</v>
      </c>
      <c r="E99" s="75">
        <f>E100+E101+E102+E103+E104+E105+E106</f>
        <v>5080216.89</v>
      </c>
      <c r="F99" s="75">
        <f>F100+F101+F102+F103+F104+F105+F106</f>
        <v>4691073.640000001</v>
      </c>
      <c r="G99" s="136">
        <f t="shared" si="3"/>
        <v>0.9234002684479876</v>
      </c>
    </row>
    <row r="100" spans="1:9" ht="51">
      <c r="A100" s="73"/>
      <c r="B100" s="24"/>
      <c r="C100" s="26" t="s">
        <v>116</v>
      </c>
      <c r="D100" s="12" t="s">
        <v>69</v>
      </c>
      <c r="E100" s="76">
        <v>5000</v>
      </c>
      <c r="F100" s="76">
        <v>209.14</v>
      </c>
      <c r="G100" s="141">
        <f t="shared" si="3"/>
        <v>0.041828</v>
      </c>
      <c r="H100" s="17"/>
      <c r="I100" s="17"/>
    </row>
    <row r="101" spans="1:9" ht="39" thickBot="1">
      <c r="A101" s="98"/>
      <c r="B101" s="27"/>
      <c r="C101" s="28" t="s">
        <v>146</v>
      </c>
      <c r="D101" s="15" t="s">
        <v>147</v>
      </c>
      <c r="E101" s="77">
        <v>0</v>
      </c>
      <c r="F101" s="77">
        <v>52582.89</v>
      </c>
      <c r="G101" s="137"/>
      <c r="H101" s="17"/>
      <c r="I101" s="17"/>
    </row>
    <row r="102" spans="1:7" ht="25.5">
      <c r="A102" s="73"/>
      <c r="B102" s="24"/>
      <c r="C102" s="26" t="s">
        <v>100</v>
      </c>
      <c r="D102" s="12" t="s">
        <v>20</v>
      </c>
      <c r="E102" s="76">
        <v>2000000</v>
      </c>
      <c r="F102" s="76">
        <v>2020000</v>
      </c>
      <c r="G102" s="141">
        <f>F102/E102</f>
        <v>1.01</v>
      </c>
    </row>
    <row r="103" spans="1:7" ht="25.5">
      <c r="A103" s="73"/>
      <c r="B103" s="24"/>
      <c r="C103" s="26" t="s">
        <v>98</v>
      </c>
      <c r="D103" s="12" t="s">
        <v>74</v>
      </c>
      <c r="E103" s="76">
        <v>82480</v>
      </c>
      <c r="F103" s="76">
        <v>60543.89</v>
      </c>
      <c r="G103" s="141">
        <f>F103/E103</f>
        <v>0.7340432832201745</v>
      </c>
    </row>
    <row r="104" spans="1:7" ht="12.75">
      <c r="A104" s="73"/>
      <c r="B104" s="24"/>
      <c r="C104" s="26" t="s">
        <v>97</v>
      </c>
      <c r="D104" s="12" t="s">
        <v>26</v>
      </c>
      <c r="E104" s="76">
        <v>0</v>
      </c>
      <c r="F104" s="76">
        <v>32685.41</v>
      </c>
      <c r="G104" s="141"/>
    </row>
    <row r="105" spans="1:7" ht="51">
      <c r="A105" s="73"/>
      <c r="B105" s="24"/>
      <c r="C105" s="26" t="s">
        <v>112</v>
      </c>
      <c r="D105" s="12" t="s">
        <v>78</v>
      </c>
      <c r="E105" s="76">
        <v>1000000</v>
      </c>
      <c r="F105" s="76">
        <v>1000000</v>
      </c>
      <c r="G105" s="141">
        <f aca="true" t="shared" si="4" ref="G105:G112">F105/E105</f>
        <v>1</v>
      </c>
    </row>
    <row r="106" spans="1:7" ht="51.75" thickBot="1">
      <c r="A106" s="98"/>
      <c r="B106" s="27"/>
      <c r="C106" s="27">
        <v>6298</v>
      </c>
      <c r="D106" s="15" t="s">
        <v>78</v>
      </c>
      <c r="E106" s="77">
        <v>1992736.89</v>
      </c>
      <c r="F106" s="77">
        <v>1525052.31</v>
      </c>
      <c r="G106" s="137">
        <f t="shared" si="4"/>
        <v>0.7653054036652075</v>
      </c>
    </row>
    <row r="107" spans="1:7" ht="12.75">
      <c r="A107" s="33">
        <v>926</v>
      </c>
      <c r="B107" s="24"/>
      <c r="C107" s="26"/>
      <c r="D107" s="13" t="s">
        <v>12</v>
      </c>
      <c r="E107" s="74">
        <f>E108</f>
        <v>361050</v>
      </c>
      <c r="F107" s="74">
        <f>F108</f>
        <v>373196.3</v>
      </c>
      <c r="G107" s="138">
        <f t="shared" si="4"/>
        <v>1.0336416008863039</v>
      </c>
    </row>
    <row r="108" spans="1:7" ht="12.75">
      <c r="A108" s="24"/>
      <c r="B108" s="25">
        <v>92604</v>
      </c>
      <c r="C108" s="26"/>
      <c r="D108" s="11" t="s">
        <v>50</v>
      </c>
      <c r="E108" s="75">
        <f>E109+E110+E111</f>
        <v>361050</v>
      </c>
      <c r="F108" s="75">
        <f>F109+F110+F111</f>
        <v>373196.3</v>
      </c>
      <c r="G108" s="136">
        <f t="shared" si="4"/>
        <v>1.0336416008863039</v>
      </c>
    </row>
    <row r="109" spans="1:7" ht="12.75">
      <c r="A109" s="24"/>
      <c r="B109" s="25"/>
      <c r="C109" s="26" t="s">
        <v>113</v>
      </c>
      <c r="D109" s="84" t="s">
        <v>17</v>
      </c>
      <c r="E109" s="85">
        <v>354000</v>
      </c>
      <c r="F109" s="85">
        <v>363832.32</v>
      </c>
      <c r="G109" s="139">
        <f t="shared" si="4"/>
        <v>1.0277749152542373</v>
      </c>
    </row>
    <row r="110" spans="1:7" ht="12.75">
      <c r="A110" s="24"/>
      <c r="B110" s="25"/>
      <c r="C110" s="26" t="s">
        <v>114</v>
      </c>
      <c r="D110" s="14" t="s">
        <v>45</v>
      </c>
      <c r="E110" s="109">
        <v>50</v>
      </c>
      <c r="F110" s="109">
        <v>8.24</v>
      </c>
      <c r="G110" s="141">
        <f t="shared" si="4"/>
        <v>0.1648</v>
      </c>
    </row>
    <row r="111" spans="1:7" ht="13.5" thickBot="1">
      <c r="A111" s="132"/>
      <c r="B111" s="50"/>
      <c r="C111" s="51" t="s">
        <v>97</v>
      </c>
      <c r="D111" s="52" t="s">
        <v>26</v>
      </c>
      <c r="E111" s="114">
        <v>7000</v>
      </c>
      <c r="F111" s="114">
        <v>9355.74</v>
      </c>
      <c r="G111" s="153">
        <f t="shared" si="4"/>
        <v>1.3365342857142857</v>
      </c>
    </row>
    <row r="112" spans="1:7" ht="14.25" thickBot="1" thickTop="1">
      <c r="A112" s="133"/>
      <c r="B112" s="48" t="s">
        <v>65</v>
      </c>
      <c r="C112" s="53"/>
      <c r="D112" s="49"/>
      <c r="E112" s="115">
        <f>E4+E7+E11+E16+E21+E29+E59+E68+E87+E94+E107</f>
        <v>45338238.82</v>
      </c>
      <c r="F112" s="115">
        <f>F4+F7+F11+F16+F21+F29+F59+F68+F87+F94+F107</f>
        <v>46652452.15</v>
      </c>
      <c r="G112" s="154">
        <f t="shared" si="4"/>
        <v>1.0289868632793089</v>
      </c>
    </row>
    <row r="113" spans="1:7" ht="13.5" thickTop="1">
      <c r="A113" s="17"/>
      <c r="B113" s="17"/>
      <c r="C113" s="18"/>
      <c r="D113" s="17"/>
      <c r="E113" s="21"/>
      <c r="F113" s="21"/>
      <c r="G113" s="4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9">
      <selection activeCell="L12" sqref="L12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4.625" style="0" customWidth="1"/>
    <col min="4" max="4" width="36.875" style="0" customWidth="1"/>
    <col min="5" max="5" width="12.75390625" style="0" customWidth="1"/>
    <col min="6" max="6" width="13.125" style="0" customWidth="1"/>
    <col min="7" max="7" width="8.875" style="32" customWidth="1"/>
  </cols>
  <sheetData>
    <row r="1" ht="18.75" thickBot="1">
      <c r="B1" s="43" t="s">
        <v>64</v>
      </c>
    </row>
    <row r="2" spans="1:7" ht="14.25" thickBot="1" thickTop="1">
      <c r="A2" s="2" t="s">
        <v>14</v>
      </c>
      <c r="B2" s="3" t="s">
        <v>15</v>
      </c>
      <c r="C2" s="4" t="s">
        <v>0</v>
      </c>
      <c r="D2" s="3" t="s">
        <v>1</v>
      </c>
      <c r="E2" s="3" t="s">
        <v>2</v>
      </c>
      <c r="F2" s="3" t="s">
        <v>3</v>
      </c>
      <c r="G2" s="5" t="s">
        <v>4</v>
      </c>
    </row>
    <row r="3" spans="1:7" ht="13.5" thickTop="1">
      <c r="A3" s="29">
        <v>600</v>
      </c>
      <c r="B3" s="24"/>
      <c r="C3" s="26"/>
      <c r="D3" s="9" t="s">
        <v>6</v>
      </c>
      <c r="E3" s="74">
        <f>E4</f>
        <v>462653</v>
      </c>
      <c r="F3" s="74">
        <f>F4</f>
        <v>436976.97000000003</v>
      </c>
      <c r="G3" s="88">
        <f aca="true" t="shared" si="0" ref="G3:G47">F3/E3</f>
        <v>0.9445026185932006</v>
      </c>
    </row>
    <row r="4" spans="1:7" ht="11.25" customHeight="1">
      <c r="A4" s="24"/>
      <c r="B4" s="25">
        <v>60014</v>
      </c>
      <c r="C4" s="26"/>
      <c r="D4" s="10" t="s">
        <v>51</v>
      </c>
      <c r="E4" s="75">
        <f>E5+E6</f>
        <v>462653</v>
      </c>
      <c r="F4" s="75">
        <f>F5+F6</f>
        <v>436976.97000000003</v>
      </c>
      <c r="G4" s="89">
        <f t="shared" si="0"/>
        <v>0.9445026185932006</v>
      </c>
    </row>
    <row r="5" spans="1:9" ht="50.25" customHeight="1">
      <c r="A5" s="24"/>
      <c r="B5" s="24"/>
      <c r="C5" s="26" t="s">
        <v>118</v>
      </c>
      <c r="D5" s="134" t="s">
        <v>70</v>
      </c>
      <c r="E5" s="76">
        <v>332653</v>
      </c>
      <c r="F5" s="76">
        <v>307952.58</v>
      </c>
      <c r="G5" s="90">
        <f t="shared" si="0"/>
        <v>0.9257471900148203</v>
      </c>
      <c r="H5" s="57"/>
      <c r="I5" s="57"/>
    </row>
    <row r="6" spans="1:7" ht="62.25" customHeight="1" thickBot="1">
      <c r="A6" s="27"/>
      <c r="B6" s="27"/>
      <c r="C6" s="28" t="s">
        <v>125</v>
      </c>
      <c r="D6" s="61" t="s">
        <v>126</v>
      </c>
      <c r="E6" s="81">
        <v>130000</v>
      </c>
      <c r="F6" s="81">
        <v>129024.39</v>
      </c>
      <c r="G6" s="91">
        <f t="shared" si="0"/>
        <v>0.9924953076923076</v>
      </c>
    </row>
    <row r="7" spans="1:7" ht="11.25" customHeight="1">
      <c r="A7" s="33">
        <v>750</v>
      </c>
      <c r="B7" s="34"/>
      <c r="C7" s="35"/>
      <c r="D7" s="36" t="s">
        <v>8</v>
      </c>
      <c r="E7" s="78">
        <v>200603</v>
      </c>
      <c r="F7" s="78">
        <v>200603</v>
      </c>
      <c r="G7" s="88">
        <f t="shared" si="0"/>
        <v>1</v>
      </c>
    </row>
    <row r="8" spans="1:7" ht="12.75">
      <c r="A8" s="24"/>
      <c r="B8" s="25">
        <v>75011</v>
      </c>
      <c r="C8" s="26"/>
      <c r="D8" s="10" t="s">
        <v>52</v>
      </c>
      <c r="E8" s="75">
        <v>200603</v>
      </c>
      <c r="F8" s="75">
        <v>200603</v>
      </c>
      <c r="G8" s="89">
        <f t="shared" si="0"/>
        <v>1</v>
      </c>
    </row>
    <row r="9" spans="1:7" ht="51" customHeight="1" thickBot="1">
      <c r="A9" s="24"/>
      <c r="B9" s="25"/>
      <c r="C9" s="26" t="s">
        <v>119</v>
      </c>
      <c r="D9" s="134" t="s">
        <v>53</v>
      </c>
      <c r="E9" s="76">
        <v>200603</v>
      </c>
      <c r="F9" s="76">
        <v>200603</v>
      </c>
      <c r="G9" s="92">
        <f t="shared" si="0"/>
        <v>1</v>
      </c>
    </row>
    <row r="10" spans="1:7" ht="48.75" customHeight="1">
      <c r="A10" s="33">
        <v>751</v>
      </c>
      <c r="B10" s="34"/>
      <c r="C10" s="35"/>
      <c r="D10" s="67" t="s">
        <v>54</v>
      </c>
      <c r="E10" s="78">
        <f>E11+E13</f>
        <v>76164</v>
      </c>
      <c r="F10" s="78">
        <f>F11+F13</f>
        <v>73421.07</v>
      </c>
      <c r="G10" s="88">
        <f t="shared" si="0"/>
        <v>0.9639865290688515</v>
      </c>
    </row>
    <row r="11" spans="1:7" ht="24" customHeight="1">
      <c r="A11" s="24"/>
      <c r="B11" s="25">
        <v>75101</v>
      </c>
      <c r="C11" s="26"/>
      <c r="D11" s="11" t="s">
        <v>55</v>
      </c>
      <c r="E11" s="75">
        <v>4947</v>
      </c>
      <c r="F11" s="75">
        <v>4947</v>
      </c>
      <c r="G11" s="89">
        <f t="shared" si="0"/>
        <v>1</v>
      </c>
    </row>
    <row r="12" spans="1:7" ht="49.5" customHeight="1">
      <c r="A12" s="24"/>
      <c r="B12" s="24"/>
      <c r="C12" s="26" t="s">
        <v>119</v>
      </c>
      <c r="D12" s="134" t="s">
        <v>53</v>
      </c>
      <c r="E12" s="76">
        <v>4947</v>
      </c>
      <c r="F12" s="76">
        <v>4947</v>
      </c>
      <c r="G12" s="90">
        <f t="shared" si="0"/>
        <v>1</v>
      </c>
    </row>
    <row r="13" spans="1:7" ht="61.5" customHeight="1">
      <c r="A13" s="24"/>
      <c r="B13" s="55">
        <v>75109</v>
      </c>
      <c r="C13" s="26"/>
      <c r="D13" s="56" t="s">
        <v>132</v>
      </c>
      <c r="E13" s="79">
        <v>71217</v>
      </c>
      <c r="F13" s="79">
        <v>68474.07</v>
      </c>
      <c r="G13" s="90">
        <f t="shared" si="0"/>
        <v>0.9614848982686719</v>
      </c>
    </row>
    <row r="14" spans="1:7" ht="48.75" customHeight="1" thickBot="1">
      <c r="A14" s="27"/>
      <c r="B14" s="27"/>
      <c r="C14" s="28" t="s">
        <v>119</v>
      </c>
      <c r="D14" s="15" t="s">
        <v>53</v>
      </c>
      <c r="E14" s="77">
        <v>71217</v>
      </c>
      <c r="F14" s="77">
        <v>68474.07</v>
      </c>
      <c r="G14" s="91">
        <f t="shared" si="0"/>
        <v>0.9614848982686719</v>
      </c>
    </row>
    <row r="15" spans="1:7" ht="11.25" customHeight="1">
      <c r="A15" s="29">
        <v>752</v>
      </c>
      <c r="B15" s="24"/>
      <c r="C15" s="26"/>
      <c r="D15" s="13" t="s">
        <v>56</v>
      </c>
      <c r="E15" s="74">
        <v>3100</v>
      </c>
      <c r="F15" s="74">
        <v>3100</v>
      </c>
      <c r="G15" s="93">
        <f t="shared" si="0"/>
        <v>1</v>
      </c>
    </row>
    <row r="16" spans="1:7" ht="12" customHeight="1">
      <c r="A16" s="24"/>
      <c r="B16" s="25">
        <v>75212</v>
      </c>
      <c r="C16" s="26"/>
      <c r="D16" s="11" t="s">
        <v>57</v>
      </c>
      <c r="E16" s="75">
        <v>3100</v>
      </c>
      <c r="F16" s="75">
        <v>3100</v>
      </c>
      <c r="G16" s="89">
        <f t="shared" si="0"/>
        <v>1</v>
      </c>
    </row>
    <row r="17" spans="1:7" ht="48.75" customHeight="1" thickBot="1">
      <c r="A17" s="27"/>
      <c r="B17" s="27"/>
      <c r="C17" s="28" t="s">
        <v>119</v>
      </c>
      <c r="D17" s="15" t="s">
        <v>53</v>
      </c>
      <c r="E17" s="77">
        <v>3100</v>
      </c>
      <c r="F17" s="77">
        <v>3100</v>
      </c>
      <c r="G17" s="91">
        <f t="shared" si="0"/>
        <v>1</v>
      </c>
    </row>
    <row r="18" spans="1:7" ht="25.5">
      <c r="A18" s="33">
        <v>754</v>
      </c>
      <c r="B18" s="34"/>
      <c r="C18" s="35"/>
      <c r="D18" s="38" t="s">
        <v>58</v>
      </c>
      <c r="E18" s="78">
        <v>16400</v>
      </c>
      <c r="F18" s="78">
        <v>16400</v>
      </c>
      <c r="G18" s="88">
        <f t="shared" si="0"/>
        <v>1</v>
      </c>
    </row>
    <row r="19" spans="1:7" ht="12.75">
      <c r="A19" s="29"/>
      <c r="B19" s="55">
        <v>75412</v>
      </c>
      <c r="C19" s="26"/>
      <c r="D19" s="56" t="s">
        <v>133</v>
      </c>
      <c r="E19" s="79">
        <v>15000</v>
      </c>
      <c r="F19" s="79">
        <v>15000</v>
      </c>
      <c r="G19" s="94">
        <f t="shared" si="0"/>
        <v>1</v>
      </c>
    </row>
    <row r="20" spans="1:7" ht="51.75" customHeight="1">
      <c r="A20" s="29"/>
      <c r="B20" s="24"/>
      <c r="C20" s="26" t="s">
        <v>134</v>
      </c>
      <c r="D20" s="159" t="s">
        <v>135</v>
      </c>
      <c r="E20" s="85">
        <v>15000</v>
      </c>
      <c r="F20" s="85">
        <v>15000</v>
      </c>
      <c r="G20" s="92">
        <f t="shared" si="0"/>
        <v>1</v>
      </c>
    </row>
    <row r="21" spans="1:7" ht="12.75">
      <c r="A21" s="24"/>
      <c r="B21" s="25">
        <v>75414</v>
      </c>
      <c r="C21" s="26"/>
      <c r="D21" s="10" t="s">
        <v>59</v>
      </c>
      <c r="E21" s="75">
        <v>1400</v>
      </c>
      <c r="F21" s="75">
        <v>1400</v>
      </c>
      <c r="G21" s="89">
        <f t="shared" si="0"/>
        <v>1</v>
      </c>
    </row>
    <row r="22" spans="1:7" ht="51.75" thickBot="1">
      <c r="A22" s="27"/>
      <c r="B22" s="27"/>
      <c r="C22" s="28" t="s">
        <v>119</v>
      </c>
      <c r="D22" s="15" t="s">
        <v>53</v>
      </c>
      <c r="E22" s="77">
        <v>1400</v>
      </c>
      <c r="F22" s="77">
        <v>1400</v>
      </c>
      <c r="G22" s="91">
        <f t="shared" si="0"/>
        <v>1</v>
      </c>
    </row>
    <row r="23" spans="1:7" ht="12.75">
      <c r="A23" s="33">
        <v>801</v>
      </c>
      <c r="B23" s="34"/>
      <c r="C23" s="35"/>
      <c r="D23" s="36" t="s">
        <v>60</v>
      </c>
      <c r="E23" s="78">
        <f>E24+E26</f>
        <v>69047</v>
      </c>
      <c r="F23" s="78">
        <f>F24+F26</f>
        <v>46895.76</v>
      </c>
      <c r="G23" s="88">
        <f t="shared" si="0"/>
        <v>0.6791860616681391</v>
      </c>
    </row>
    <row r="24" spans="1:7" ht="13.5" thickBot="1">
      <c r="A24" s="86"/>
      <c r="B24" s="30">
        <v>80101</v>
      </c>
      <c r="C24" s="28"/>
      <c r="D24" s="87" t="s">
        <v>71</v>
      </c>
      <c r="E24" s="80">
        <v>18014</v>
      </c>
      <c r="F24" s="80">
        <v>13410</v>
      </c>
      <c r="G24" s="95">
        <f t="shared" si="0"/>
        <v>0.7444210058843121</v>
      </c>
    </row>
    <row r="25" spans="1:7" ht="38.25">
      <c r="A25" s="34"/>
      <c r="B25" s="131"/>
      <c r="C25" s="160" t="s">
        <v>120</v>
      </c>
      <c r="D25" s="161" t="s">
        <v>131</v>
      </c>
      <c r="E25" s="162">
        <v>18014</v>
      </c>
      <c r="F25" s="162">
        <v>13410</v>
      </c>
      <c r="G25" s="163">
        <f t="shared" si="0"/>
        <v>0.7444210058843121</v>
      </c>
    </row>
    <row r="26" spans="1:7" ht="12.75">
      <c r="A26" s="24"/>
      <c r="B26" s="25">
        <v>80195</v>
      </c>
      <c r="C26" s="26"/>
      <c r="D26" s="11" t="s">
        <v>16</v>
      </c>
      <c r="E26" s="75">
        <v>51033</v>
      </c>
      <c r="F26" s="75">
        <v>33485.76</v>
      </c>
      <c r="G26" s="89">
        <f t="shared" si="0"/>
        <v>0.6561589559696668</v>
      </c>
    </row>
    <row r="27" spans="1:7" ht="39" thickBot="1">
      <c r="A27" s="39"/>
      <c r="B27" s="40"/>
      <c r="C27" s="41" t="s">
        <v>120</v>
      </c>
      <c r="D27" s="42" t="s">
        <v>131</v>
      </c>
      <c r="E27" s="77">
        <v>51033</v>
      </c>
      <c r="F27" s="77">
        <v>33485.76</v>
      </c>
      <c r="G27" s="91">
        <f t="shared" si="0"/>
        <v>0.6561589559696668</v>
      </c>
    </row>
    <row r="28" spans="1:7" ht="12" customHeight="1">
      <c r="A28" s="33">
        <v>852</v>
      </c>
      <c r="B28" s="34"/>
      <c r="C28" s="26"/>
      <c r="D28" s="13" t="s">
        <v>124</v>
      </c>
      <c r="E28" s="74">
        <f>E29+E31+E33+E36+E38+E40+E42</f>
        <v>9075078</v>
      </c>
      <c r="F28" s="74">
        <f>F29+F31+F33+F36+F38+F40+F42</f>
        <v>9029559.85</v>
      </c>
      <c r="G28" s="93">
        <f t="shared" si="0"/>
        <v>0.9949842690057319</v>
      </c>
    </row>
    <row r="29" spans="1:7" ht="38.25">
      <c r="A29" s="24"/>
      <c r="B29" s="25">
        <v>85212</v>
      </c>
      <c r="C29" s="26"/>
      <c r="D29" s="11" t="s">
        <v>81</v>
      </c>
      <c r="E29" s="75">
        <v>7595000</v>
      </c>
      <c r="F29" s="75">
        <v>7581833.16</v>
      </c>
      <c r="G29" s="89">
        <f t="shared" si="0"/>
        <v>0.9982663805134957</v>
      </c>
    </row>
    <row r="30" spans="1:7" ht="51">
      <c r="A30" s="24"/>
      <c r="B30" s="24"/>
      <c r="C30" s="26" t="s">
        <v>119</v>
      </c>
      <c r="D30" s="12" t="s">
        <v>53</v>
      </c>
      <c r="E30" s="76">
        <v>7595000</v>
      </c>
      <c r="F30" s="76">
        <v>7581833.16</v>
      </c>
      <c r="G30" s="90">
        <f t="shared" si="0"/>
        <v>0.9982663805134957</v>
      </c>
    </row>
    <row r="31" spans="1:7" ht="41.25" customHeight="1">
      <c r="A31" s="24"/>
      <c r="B31" s="25">
        <v>85213</v>
      </c>
      <c r="C31" s="26"/>
      <c r="D31" s="11" t="s">
        <v>80</v>
      </c>
      <c r="E31" s="75">
        <v>50000</v>
      </c>
      <c r="F31" s="75">
        <v>49189.07</v>
      </c>
      <c r="G31" s="89">
        <f t="shared" si="0"/>
        <v>0.9837814</v>
      </c>
    </row>
    <row r="32" spans="1:7" ht="48.75" customHeight="1">
      <c r="A32" s="24"/>
      <c r="B32" s="24"/>
      <c r="C32" s="26" t="s">
        <v>119</v>
      </c>
      <c r="D32" s="12" t="s">
        <v>53</v>
      </c>
      <c r="E32" s="76">
        <v>50000</v>
      </c>
      <c r="F32" s="76">
        <v>49189.07</v>
      </c>
      <c r="G32" s="90">
        <f t="shared" si="0"/>
        <v>0.9837814</v>
      </c>
    </row>
    <row r="33" spans="1:7" ht="25.5">
      <c r="A33" s="24"/>
      <c r="B33" s="25">
        <v>85214</v>
      </c>
      <c r="C33" s="26"/>
      <c r="D33" s="11" t="s">
        <v>79</v>
      </c>
      <c r="E33" s="75">
        <f>E34+E35</f>
        <v>673800</v>
      </c>
      <c r="F33" s="75">
        <f>F34+F35</f>
        <v>667438.3400000001</v>
      </c>
      <c r="G33" s="89">
        <f t="shared" si="0"/>
        <v>0.9905585336895223</v>
      </c>
    </row>
    <row r="34" spans="1:7" ht="48.75" customHeight="1">
      <c r="A34" s="24"/>
      <c r="B34" s="24"/>
      <c r="C34" s="26" t="s">
        <v>119</v>
      </c>
      <c r="D34" s="12" t="s">
        <v>53</v>
      </c>
      <c r="E34" s="76">
        <v>442000</v>
      </c>
      <c r="F34" s="76">
        <v>435783.64</v>
      </c>
      <c r="G34" s="90">
        <f t="shared" si="0"/>
        <v>0.9859358371040724</v>
      </c>
    </row>
    <row r="35" spans="1:7" ht="37.5" customHeight="1">
      <c r="A35" s="24"/>
      <c r="B35" s="24"/>
      <c r="C35" s="26" t="s">
        <v>120</v>
      </c>
      <c r="D35" s="12" t="s">
        <v>131</v>
      </c>
      <c r="E35" s="76">
        <v>231800</v>
      </c>
      <c r="F35" s="76">
        <v>231654.7</v>
      </c>
      <c r="G35" s="90">
        <f t="shared" si="0"/>
        <v>0.9993731665228646</v>
      </c>
    </row>
    <row r="36" spans="1:7" ht="12.75">
      <c r="A36" s="24"/>
      <c r="B36" s="25">
        <v>85219</v>
      </c>
      <c r="C36" s="26"/>
      <c r="D36" s="11" t="s">
        <v>63</v>
      </c>
      <c r="E36" s="75">
        <v>520750</v>
      </c>
      <c r="F36" s="75">
        <v>520750</v>
      </c>
      <c r="G36" s="89">
        <f t="shared" si="0"/>
        <v>1</v>
      </c>
    </row>
    <row r="37" spans="1:7" ht="38.25">
      <c r="A37" s="24"/>
      <c r="B37" s="24"/>
      <c r="C37" s="26" t="s">
        <v>120</v>
      </c>
      <c r="D37" s="12" t="s">
        <v>131</v>
      </c>
      <c r="E37" s="76">
        <v>520750</v>
      </c>
      <c r="F37" s="76">
        <v>520750</v>
      </c>
      <c r="G37" s="90">
        <f t="shared" si="0"/>
        <v>1</v>
      </c>
    </row>
    <row r="38" spans="1:7" ht="25.5">
      <c r="A38" s="24"/>
      <c r="B38" s="25">
        <v>85228</v>
      </c>
      <c r="C38" s="26"/>
      <c r="D38" s="11" t="s">
        <v>62</v>
      </c>
      <c r="E38" s="75">
        <v>47000</v>
      </c>
      <c r="F38" s="75">
        <v>35232</v>
      </c>
      <c r="G38" s="90">
        <f t="shared" si="0"/>
        <v>0.7496170212765958</v>
      </c>
    </row>
    <row r="39" spans="1:7" ht="51">
      <c r="A39" s="24"/>
      <c r="B39" s="25"/>
      <c r="C39" s="26" t="s">
        <v>119</v>
      </c>
      <c r="D39" s="12" t="s">
        <v>53</v>
      </c>
      <c r="E39" s="76">
        <v>47000</v>
      </c>
      <c r="F39" s="76">
        <v>35232</v>
      </c>
      <c r="G39" s="90">
        <f t="shared" si="0"/>
        <v>0.7496170212765958</v>
      </c>
    </row>
    <row r="40" spans="1:7" ht="12.75">
      <c r="A40" s="24"/>
      <c r="B40" s="25">
        <v>85278</v>
      </c>
      <c r="C40" s="26"/>
      <c r="D40" s="56" t="s">
        <v>136</v>
      </c>
      <c r="E40" s="79">
        <v>36528</v>
      </c>
      <c r="F40" s="79">
        <v>36528</v>
      </c>
      <c r="G40" s="94">
        <f t="shared" si="0"/>
        <v>1</v>
      </c>
    </row>
    <row r="41" spans="1:7" ht="51">
      <c r="A41" s="24"/>
      <c r="B41" s="24"/>
      <c r="C41" s="26" t="s">
        <v>119</v>
      </c>
      <c r="D41" s="12" t="s">
        <v>53</v>
      </c>
      <c r="E41" s="76">
        <v>36528</v>
      </c>
      <c r="F41" s="76">
        <v>36528</v>
      </c>
      <c r="G41" s="90">
        <f t="shared" si="0"/>
        <v>1</v>
      </c>
    </row>
    <row r="42" spans="1:7" ht="11.25" customHeight="1">
      <c r="A42" s="24"/>
      <c r="B42" s="25">
        <v>85295</v>
      </c>
      <c r="C42" s="26"/>
      <c r="D42" s="11" t="s">
        <v>16</v>
      </c>
      <c r="E42" s="75">
        <v>152000</v>
      </c>
      <c r="F42" s="75">
        <v>138589.28</v>
      </c>
      <c r="G42" s="89">
        <f t="shared" si="0"/>
        <v>0.9117715789473684</v>
      </c>
    </row>
    <row r="43" spans="1:7" ht="36" customHeight="1" thickBot="1">
      <c r="A43" s="27"/>
      <c r="B43" s="27"/>
      <c r="C43" s="28" t="s">
        <v>120</v>
      </c>
      <c r="D43" s="61" t="s">
        <v>123</v>
      </c>
      <c r="E43" s="77">
        <v>152000</v>
      </c>
      <c r="F43" s="77">
        <v>138589.28</v>
      </c>
      <c r="G43" s="91">
        <f t="shared" si="0"/>
        <v>0.9117715789473684</v>
      </c>
    </row>
    <row r="44" spans="1:7" ht="15.75" customHeight="1">
      <c r="A44" s="33">
        <v>854</v>
      </c>
      <c r="B44" s="33"/>
      <c r="C44" s="66"/>
      <c r="D44" s="38" t="s">
        <v>121</v>
      </c>
      <c r="E44" s="78">
        <f>E45</f>
        <v>348098</v>
      </c>
      <c r="F44" s="78">
        <f>F45</f>
        <v>343742</v>
      </c>
      <c r="G44" s="88">
        <f t="shared" si="0"/>
        <v>0.9874862825985785</v>
      </c>
    </row>
    <row r="45" spans="1:7" ht="12.75">
      <c r="A45" s="24"/>
      <c r="B45" s="25">
        <v>85415</v>
      </c>
      <c r="C45" s="31"/>
      <c r="D45" s="11" t="s">
        <v>122</v>
      </c>
      <c r="E45" s="75">
        <f>E46</f>
        <v>348098</v>
      </c>
      <c r="F45" s="75">
        <f>F46</f>
        <v>343742</v>
      </c>
      <c r="G45" s="89">
        <f t="shared" si="0"/>
        <v>0.9874862825985785</v>
      </c>
    </row>
    <row r="46" spans="1:7" ht="37.5" customHeight="1" thickBot="1">
      <c r="A46" s="27"/>
      <c r="B46" s="27"/>
      <c r="C46" s="28" t="s">
        <v>120</v>
      </c>
      <c r="D46" s="61" t="s">
        <v>131</v>
      </c>
      <c r="E46" s="81">
        <v>348098</v>
      </c>
      <c r="F46" s="81">
        <v>343742</v>
      </c>
      <c r="G46" s="91">
        <f t="shared" si="0"/>
        <v>0.9874862825985785</v>
      </c>
    </row>
    <row r="47" spans="1:7" ht="13.5" thickBot="1">
      <c r="A47" s="62"/>
      <c r="B47" s="63" t="s">
        <v>66</v>
      </c>
      <c r="C47" s="64"/>
      <c r="D47" s="65"/>
      <c r="E47" s="82">
        <f>E3+E7+E10+E15+E18+E23+E28+E44</f>
        <v>10251143</v>
      </c>
      <c r="F47" s="82">
        <f>F3+F7+F10+F15+F18+F23+F28+F44</f>
        <v>10150698.65</v>
      </c>
      <c r="G47" s="96">
        <f t="shared" si="0"/>
        <v>0.9902016438557145</v>
      </c>
    </row>
    <row r="48" spans="1:7" ht="16.5" customHeight="1" thickBot="1">
      <c r="A48" s="19"/>
      <c r="B48" s="20" t="s">
        <v>67</v>
      </c>
      <c r="C48" s="19"/>
      <c r="D48" s="19"/>
      <c r="E48" s="83">
        <v>55589381.82</v>
      </c>
      <c r="F48" s="83">
        <v>56803150.8</v>
      </c>
      <c r="G48" s="97">
        <f>F48/E48</f>
        <v>1.0218345471789958</v>
      </c>
    </row>
    <row r="55" spans="3:8" ht="12.75">
      <c r="C55" s="17"/>
      <c r="D55" s="58"/>
      <c r="E55" s="58"/>
      <c r="F55" s="59"/>
      <c r="G55" s="60"/>
      <c r="H55" s="17"/>
    </row>
    <row r="56" spans="3:8" ht="12.75">
      <c r="C56" s="17"/>
      <c r="D56" s="17"/>
      <c r="E56" s="17"/>
      <c r="F56" s="17"/>
      <c r="G56" s="60"/>
      <c r="H56" s="17"/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xxx</cp:lastModifiedBy>
  <cp:lastPrinted>2007-03-14T09:42:52Z</cp:lastPrinted>
  <dcterms:created xsi:type="dcterms:W3CDTF">2002-08-09T09:29:35Z</dcterms:created>
  <dcterms:modified xsi:type="dcterms:W3CDTF">2007-03-14T09:47:25Z</dcterms:modified>
  <cp:category/>
  <cp:version/>
  <cp:contentType/>
  <cp:contentStatus/>
</cp:coreProperties>
</file>